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0245" windowHeight="807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T47" i="2" l="1"/>
  <c r="R47" i="2"/>
  <c r="S47" i="2" s="1"/>
  <c r="Q47" i="2"/>
  <c r="O47" i="2"/>
  <c r="P47" i="2" s="1"/>
  <c r="N47" i="2"/>
  <c r="M47" i="2"/>
  <c r="L47" i="2"/>
  <c r="K47" i="2"/>
  <c r="J47" i="2"/>
  <c r="I47" i="2"/>
  <c r="H47" i="2"/>
  <c r="F47" i="2"/>
  <c r="G47" i="2" s="1"/>
  <c r="E47" i="2"/>
  <c r="AC47" i="2" s="1"/>
  <c r="C47" i="2"/>
  <c r="D47" i="2" s="1"/>
  <c r="V46" i="2"/>
  <c r="Q46" i="2"/>
  <c r="O46" i="2"/>
  <c r="P46" i="2" s="1"/>
  <c r="N46" i="2"/>
  <c r="L46" i="2"/>
  <c r="M46" i="2" s="1"/>
  <c r="K46" i="2"/>
  <c r="I46" i="2"/>
  <c r="J46" i="2" s="1"/>
  <c r="H46" i="2"/>
  <c r="G46" i="2"/>
  <c r="F46" i="2"/>
  <c r="E46" i="2"/>
  <c r="AC46" i="2" s="1"/>
  <c r="C46" i="2"/>
  <c r="V45" i="2"/>
  <c r="S45" i="2"/>
  <c r="X45" i="2" s="1"/>
  <c r="N45" i="2"/>
  <c r="M45" i="2"/>
  <c r="L45" i="2"/>
  <c r="K45" i="2"/>
  <c r="I45" i="2"/>
  <c r="J45" i="2" s="1"/>
  <c r="H45" i="2"/>
  <c r="F45" i="2"/>
  <c r="G45" i="2" s="1"/>
  <c r="E45" i="2"/>
  <c r="AC45" i="2" s="1"/>
  <c r="C45" i="2"/>
  <c r="D45" i="2" s="1"/>
  <c r="V44" i="2"/>
  <c r="S44" i="2"/>
  <c r="P44" i="2"/>
  <c r="K44" i="2"/>
  <c r="I44" i="2"/>
  <c r="J44" i="2" s="1"/>
  <c r="H44" i="2"/>
  <c r="F44" i="2"/>
  <c r="G44" i="2" s="1"/>
  <c r="E44" i="2"/>
  <c r="AC44" i="2" s="1"/>
  <c r="C44" i="2"/>
  <c r="V43" i="2"/>
  <c r="S43" i="2"/>
  <c r="P43" i="2"/>
  <c r="M43" i="2"/>
  <c r="H43" i="2"/>
  <c r="G43" i="2"/>
  <c r="F43" i="2"/>
  <c r="E43" i="2"/>
  <c r="AC43" i="2" s="1"/>
  <c r="C43" i="2"/>
  <c r="D43" i="2" s="1"/>
  <c r="V42" i="2"/>
  <c r="S42" i="2"/>
  <c r="P42" i="2"/>
  <c r="M42" i="2"/>
  <c r="J42" i="2"/>
  <c r="E42" i="2"/>
  <c r="AC42" i="2" s="1"/>
  <c r="C42" i="2"/>
  <c r="AC41" i="2"/>
  <c r="AB41" i="2"/>
  <c r="V41" i="2"/>
  <c r="S41" i="2"/>
  <c r="P41" i="2"/>
  <c r="M41" i="2"/>
  <c r="X41" i="2" s="1"/>
  <c r="J41" i="2"/>
  <c r="G41" i="2"/>
  <c r="U40" i="2"/>
  <c r="R40" i="2"/>
  <c r="O40" i="2"/>
  <c r="L40" i="2"/>
  <c r="I40" i="2"/>
  <c r="F40" i="2"/>
  <c r="C40" i="2"/>
  <c r="K39" i="2"/>
  <c r="T35" i="2"/>
  <c r="S35" i="2"/>
  <c r="R35" i="2"/>
  <c r="Q35" i="2"/>
  <c r="O35" i="2"/>
  <c r="P35" i="2" s="1"/>
  <c r="N35" i="2"/>
  <c r="L35" i="2"/>
  <c r="M35" i="2" s="1"/>
  <c r="K35" i="2"/>
  <c r="I35" i="2"/>
  <c r="J35" i="2" s="1"/>
  <c r="H35" i="2"/>
  <c r="G35" i="2" s="1"/>
  <c r="F35" i="2"/>
  <c r="E35" i="2"/>
  <c r="AC35" i="2" s="1"/>
  <c r="C35" i="2"/>
  <c r="D35" i="2" s="1"/>
  <c r="V34" i="2"/>
  <c r="Q34" i="2"/>
  <c r="O34" i="2"/>
  <c r="P34" i="2" s="1"/>
  <c r="N34" i="2"/>
  <c r="M34" i="2"/>
  <c r="L34" i="2"/>
  <c r="K34" i="2"/>
  <c r="I34" i="2"/>
  <c r="J34" i="2" s="1"/>
  <c r="H34" i="2"/>
  <c r="G34" i="2"/>
  <c r="F34" i="2"/>
  <c r="E34" i="2"/>
  <c r="AC34" i="2" s="1"/>
  <c r="C34" i="2"/>
  <c r="V33" i="2"/>
  <c r="S33" i="2"/>
  <c r="N33" i="2"/>
  <c r="M33" i="2"/>
  <c r="L33" i="2"/>
  <c r="K33" i="2"/>
  <c r="I33" i="2"/>
  <c r="J33" i="2" s="1"/>
  <c r="H33" i="2"/>
  <c r="G33" i="2"/>
  <c r="F33" i="2"/>
  <c r="E33" i="2"/>
  <c r="AC33" i="2" s="1"/>
  <c r="C33" i="2"/>
  <c r="V32" i="2"/>
  <c r="S32" i="2"/>
  <c r="P32" i="2"/>
  <c r="K32" i="2"/>
  <c r="I32" i="2"/>
  <c r="J32" i="2" s="1"/>
  <c r="H32" i="2"/>
  <c r="G32" i="2"/>
  <c r="F32" i="2"/>
  <c r="E32" i="2"/>
  <c r="AC32" i="2" s="1"/>
  <c r="C32" i="2"/>
  <c r="AB31" i="2"/>
  <c r="V31" i="2"/>
  <c r="S31" i="2"/>
  <c r="P31" i="2"/>
  <c r="M31" i="2"/>
  <c r="H31" i="2"/>
  <c r="G31" i="2"/>
  <c r="F31" i="2"/>
  <c r="E31" i="2"/>
  <c r="AC31" i="2" s="1"/>
  <c r="C31" i="2"/>
  <c r="D31" i="2" s="1"/>
  <c r="X31" i="2" s="1"/>
  <c r="V30" i="2"/>
  <c r="S30" i="2"/>
  <c r="P30" i="2"/>
  <c r="M30" i="2"/>
  <c r="J30" i="2"/>
  <c r="E30" i="2"/>
  <c r="AC30" i="2" s="1"/>
  <c r="C30" i="2"/>
  <c r="AC29" i="2"/>
  <c r="AB29" i="2"/>
  <c r="AD29" i="2" s="1"/>
  <c r="Z29" i="2"/>
  <c r="V29" i="2"/>
  <c r="S29" i="2"/>
  <c r="P29" i="2"/>
  <c r="M29" i="2"/>
  <c r="J29" i="2"/>
  <c r="G29" i="2"/>
  <c r="U28" i="2"/>
  <c r="R28" i="2"/>
  <c r="O28" i="2"/>
  <c r="L28" i="2"/>
  <c r="I28" i="2"/>
  <c r="F28" i="2"/>
  <c r="C28" i="2"/>
  <c r="K27" i="2"/>
  <c r="AB23" i="2"/>
  <c r="T23" i="2"/>
  <c r="S23" i="2"/>
  <c r="R23" i="2"/>
  <c r="Q23" i="2"/>
  <c r="O23" i="2"/>
  <c r="N23" i="2"/>
  <c r="M23" i="2"/>
  <c r="L23" i="2"/>
  <c r="K23" i="2"/>
  <c r="I23" i="2"/>
  <c r="J23" i="2" s="1"/>
  <c r="H23" i="2"/>
  <c r="G23" i="2"/>
  <c r="F23" i="2"/>
  <c r="E23" i="2"/>
  <c r="C23" i="2"/>
  <c r="D23" i="2" s="1"/>
  <c r="V22" i="2"/>
  <c r="Q22" i="2"/>
  <c r="O22" i="2"/>
  <c r="P22" i="2" s="1"/>
  <c r="N22" i="2"/>
  <c r="L22" i="2"/>
  <c r="M22" i="2" s="1"/>
  <c r="K22" i="2"/>
  <c r="I22" i="2"/>
  <c r="J22" i="2" s="1"/>
  <c r="H22" i="2"/>
  <c r="G22" i="2"/>
  <c r="F22" i="2"/>
  <c r="E22" i="2"/>
  <c r="C22" i="2"/>
  <c r="V21" i="2"/>
  <c r="S21" i="2"/>
  <c r="N21" i="2"/>
  <c r="M21" i="2"/>
  <c r="L21" i="2"/>
  <c r="K21" i="2"/>
  <c r="I21" i="2"/>
  <c r="J21" i="2" s="1"/>
  <c r="H21" i="2"/>
  <c r="G21" i="2"/>
  <c r="F21" i="2"/>
  <c r="E21" i="2"/>
  <c r="AC21" i="2" s="1"/>
  <c r="C21" i="2"/>
  <c r="V20" i="2"/>
  <c r="S20" i="2"/>
  <c r="P20" i="2"/>
  <c r="K20" i="2"/>
  <c r="I20" i="2"/>
  <c r="J20" i="2" s="1"/>
  <c r="H20" i="2"/>
  <c r="G20" i="2"/>
  <c r="F20" i="2"/>
  <c r="E20" i="2"/>
  <c r="AC20" i="2" s="1"/>
  <c r="C20" i="2"/>
  <c r="AB20" i="2" s="1"/>
  <c r="AD20" i="2" s="1"/>
  <c r="V19" i="2"/>
  <c r="S19" i="2"/>
  <c r="P19" i="2"/>
  <c r="M19" i="2"/>
  <c r="H19" i="2"/>
  <c r="F19" i="2"/>
  <c r="AB19" i="2" s="1"/>
  <c r="E19" i="2"/>
  <c r="AC19" i="2" s="1"/>
  <c r="C19" i="2"/>
  <c r="D19" i="2" s="1"/>
  <c r="V18" i="2"/>
  <c r="S18" i="2"/>
  <c r="P18" i="2"/>
  <c r="M18" i="2"/>
  <c r="J18" i="2"/>
  <c r="E18" i="2"/>
  <c r="AC18" i="2" s="1"/>
  <c r="C18" i="2"/>
  <c r="AC17" i="2"/>
  <c r="AB17" i="2"/>
  <c r="AD17" i="2" s="1"/>
  <c r="V17" i="2"/>
  <c r="S17" i="2"/>
  <c r="P17" i="2"/>
  <c r="M17" i="2"/>
  <c r="J17" i="2"/>
  <c r="G17" i="2"/>
  <c r="U16" i="2"/>
  <c r="R16" i="2"/>
  <c r="O16" i="2"/>
  <c r="L16" i="2"/>
  <c r="I16" i="2"/>
  <c r="F16" i="2"/>
  <c r="C16" i="2"/>
  <c r="K15" i="2"/>
  <c r="T11" i="2"/>
  <c r="S11" i="2"/>
  <c r="R11" i="2"/>
  <c r="Q11" i="2"/>
  <c r="O11" i="2"/>
  <c r="N11" i="2"/>
  <c r="M11" i="2"/>
  <c r="L11" i="2"/>
  <c r="K11" i="2"/>
  <c r="I11" i="2"/>
  <c r="J11" i="2" s="1"/>
  <c r="H11" i="2"/>
  <c r="F11" i="2"/>
  <c r="E11" i="2"/>
  <c r="C11" i="2"/>
  <c r="D11" i="2" s="1"/>
  <c r="V10" i="2"/>
  <c r="Q10" i="2"/>
  <c r="O10" i="2"/>
  <c r="P10" i="2" s="1"/>
  <c r="N10" i="2"/>
  <c r="M10" i="2"/>
  <c r="L10" i="2"/>
  <c r="K10" i="2"/>
  <c r="I10" i="2"/>
  <c r="J10" i="2" s="1"/>
  <c r="H10" i="2"/>
  <c r="F10" i="2"/>
  <c r="G10" i="2" s="1"/>
  <c r="E10" i="2"/>
  <c r="C10" i="2"/>
  <c r="V9" i="2"/>
  <c r="S9" i="2"/>
  <c r="N9" i="2"/>
  <c r="M9" i="2"/>
  <c r="L9" i="2"/>
  <c r="K9" i="2"/>
  <c r="I9" i="2"/>
  <c r="H9" i="2"/>
  <c r="G9" i="2"/>
  <c r="F9" i="2"/>
  <c r="E9" i="2"/>
  <c r="AC9" i="2" s="1"/>
  <c r="C9" i="2"/>
  <c r="V8" i="2"/>
  <c r="S8" i="2"/>
  <c r="P8" i="2"/>
  <c r="K8" i="2"/>
  <c r="I8" i="2"/>
  <c r="H8" i="2"/>
  <c r="G8" i="2"/>
  <c r="F8" i="2"/>
  <c r="E8" i="2"/>
  <c r="C8" i="2"/>
  <c r="AB7" i="2"/>
  <c r="AD7" i="2" s="1"/>
  <c r="V7" i="2"/>
  <c r="S7" i="2"/>
  <c r="P7" i="2"/>
  <c r="M7" i="2"/>
  <c r="H7" i="2"/>
  <c r="G7" i="2"/>
  <c r="F7" i="2"/>
  <c r="E7" i="2"/>
  <c r="AC7" i="2" s="1"/>
  <c r="C7" i="2"/>
  <c r="V6" i="2"/>
  <c r="S6" i="2"/>
  <c r="P6" i="2"/>
  <c r="M6" i="2"/>
  <c r="J6" i="2"/>
  <c r="E6" i="2"/>
  <c r="AC6" i="2" s="1"/>
  <c r="C6" i="2"/>
  <c r="AC5" i="2"/>
  <c r="AB5" i="2"/>
  <c r="V5" i="2"/>
  <c r="S5" i="2"/>
  <c r="P5" i="2"/>
  <c r="M5" i="2"/>
  <c r="J5" i="2"/>
  <c r="G5" i="2"/>
  <c r="Y5" i="2" s="1"/>
  <c r="U4" i="2"/>
  <c r="R4" i="2"/>
  <c r="O4" i="2"/>
  <c r="L4" i="2"/>
  <c r="I4" i="2"/>
  <c r="F4" i="2"/>
  <c r="C4" i="2"/>
  <c r="K3" i="2"/>
  <c r="AB11" i="2" l="1"/>
  <c r="Y41" i="2"/>
  <c r="AD41" i="2"/>
  <c r="G19" i="2"/>
  <c r="Z17" i="2"/>
  <c r="X19" i="2"/>
  <c r="AD19" i="2"/>
  <c r="AC22" i="2"/>
  <c r="X35" i="2"/>
  <c r="AC10" i="2"/>
  <c r="G11" i="2"/>
  <c r="AD5" i="2"/>
  <c r="AB6" i="2"/>
  <c r="AD6" i="2" s="1"/>
  <c r="AC8" i="2"/>
  <c r="J8" i="2"/>
  <c r="P11" i="2"/>
  <c r="X11" i="2" s="1"/>
  <c r="P23" i="2"/>
  <c r="X23" i="2" s="1"/>
  <c r="AB9" i="2"/>
  <c r="AD9" i="2" s="1"/>
  <c r="D9" i="2"/>
  <c r="Y9" i="2" s="1"/>
  <c r="Z20" i="2"/>
  <c r="Y20" i="2"/>
  <c r="D20" i="2"/>
  <c r="Y21" i="2"/>
  <c r="AB21" i="2"/>
  <c r="AD21" i="2" s="1"/>
  <c r="X21" i="2"/>
  <c r="D21" i="2"/>
  <c r="Z21" i="2"/>
  <c r="AD31" i="2"/>
  <c r="X5" i="2"/>
  <c r="D7" i="2"/>
  <c r="Y7" i="2" s="1"/>
  <c r="J9" i="2"/>
  <c r="X9" i="2" s="1"/>
  <c r="Y45" i="2"/>
  <c r="Z5" i="2"/>
  <c r="D6" i="2"/>
  <c r="X6" i="2" s="1"/>
  <c r="X7" i="2"/>
  <c r="Y8" i="2"/>
  <c r="D8" i="2"/>
  <c r="AB8" i="2"/>
  <c r="AD8" i="2" s="1"/>
  <c r="AC11" i="2"/>
  <c r="AD11" i="2" s="1"/>
  <c r="Y17" i="2"/>
  <c r="X17" i="2"/>
  <c r="X20" i="2"/>
  <c r="AC23" i="2"/>
  <c r="AD23" i="2" s="1"/>
  <c r="Y29" i="2"/>
  <c r="X29" i="2"/>
  <c r="AA29" i="2" s="1"/>
  <c r="Z41" i="2"/>
  <c r="AA41" i="2" s="1"/>
  <c r="X43" i="2"/>
  <c r="AB43" i="2"/>
  <c r="AD43" i="2" s="1"/>
  <c r="AB44" i="2"/>
  <c r="AD44" i="2" s="1"/>
  <c r="Z45" i="2"/>
  <c r="X47" i="2"/>
  <c r="AB47" i="2"/>
  <c r="AD47" i="2" s="1"/>
  <c r="AB32" i="2"/>
  <c r="AD32" i="2" s="1"/>
  <c r="AB35" i="2"/>
  <c r="AD35" i="2" s="1"/>
  <c r="Y11" i="2"/>
  <c r="Y19" i="2"/>
  <c r="Y23" i="2"/>
  <c r="Y31" i="2"/>
  <c r="D32" i="2"/>
  <c r="X32" i="2" s="1"/>
  <c r="Y32" i="2"/>
  <c r="D33" i="2"/>
  <c r="Y33" i="2" s="1"/>
  <c r="Y35" i="2"/>
  <c r="Y43" i="2"/>
  <c r="D44" i="2"/>
  <c r="Z44" i="2" s="1"/>
  <c r="Y47" i="2"/>
  <c r="AB10" i="2"/>
  <c r="AD10" i="2" s="1"/>
  <c r="Z11" i="2"/>
  <c r="AB18" i="2"/>
  <c r="AD18" i="2" s="1"/>
  <c r="Z19" i="2"/>
  <c r="AA19" i="2" s="1"/>
  <c r="AB22" i="2"/>
  <c r="AD22" i="2" s="1"/>
  <c r="Z23" i="2"/>
  <c r="AB30" i="2"/>
  <c r="AD30" i="2" s="1"/>
  <c r="Z31" i="2"/>
  <c r="AA31" i="2" s="1"/>
  <c r="AB33" i="2"/>
  <c r="AD33" i="2" s="1"/>
  <c r="AB34" i="2"/>
  <c r="AD34" i="2" s="1"/>
  <c r="Z35" i="2"/>
  <c r="AB42" i="2"/>
  <c r="AD42" i="2" s="1"/>
  <c r="Z43" i="2"/>
  <c r="AB45" i="2"/>
  <c r="AD45" i="2" s="1"/>
  <c r="AB46" i="2"/>
  <c r="AD46" i="2" s="1"/>
  <c r="Z47" i="2"/>
  <c r="D10" i="2"/>
  <c r="Z10" i="2" s="1"/>
  <c r="D18" i="2"/>
  <c r="Z18" i="2" s="1"/>
  <c r="D22" i="2"/>
  <c r="Z22" i="2" s="1"/>
  <c r="D30" i="2"/>
  <c r="Z30" i="2" s="1"/>
  <c r="D34" i="2"/>
  <c r="Z34" i="2" s="1"/>
  <c r="D42" i="2"/>
  <c r="X42" i="2" s="1"/>
  <c r="D46" i="2"/>
  <c r="X46" i="2" s="1"/>
  <c r="AA35" i="2" l="1"/>
  <c r="AA20" i="2"/>
  <c r="AA17" i="2"/>
  <c r="X33" i="2"/>
  <c r="AA5" i="2"/>
  <c r="X10" i="2"/>
  <c r="AA10" i="2" s="1"/>
  <c r="Z42" i="2"/>
  <c r="AA42" i="2" s="1"/>
  <c r="Z8" i="2"/>
  <c r="X8" i="2"/>
  <c r="AA8" i="2" s="1"/>
  <c r="Y30" i="2"/>
  <c r="Y42" i="2"/>
  <c r="AA23" i="2"/>
  <c r="X18" i="2"/>
  <c r="AA18" i="2" s="1"/>
  <c r="Z33" i="2"/>
  <c r="AA47" i="2"/>
  <c r="X44" i="2"/>
  <c r="AA44" i="2" s="1"/>
  <c r="Y22" i="2"/>
  <c r="Y6" i="2"/>
  <c r="Y46" i="2"/>
  <c r="Y18" i="2"/>
  <c r="Y34" i="2"/>
  <c r="AA11" i="2"/>
  <c r="Z7" i="2"/>
  <c r="X34" i="2"/>
  <c r="AA34" i="2" s="1"/>
  <c r="X22" i="2"/>
  <c r="AA22" i="2" s="1"/>
  <c r="Z46" i="2"/>
  <c r="AA46" i="2" s="1"/>
  <c r="Y10" i="2"/>
  <c r="AA7" i="2"/>
  <c r="Z32" i="2"/>
  <c r="AA32" i="2" s="1"/>
  <c r="Z9" i="2"/>
  <c r="AA9" i="2" s="1"/>
  <c r="X30" i="2"/>
  <c r="AA30" i="2" s="1"/>
  <c r="AA43" i="2"/>
  <c r="Z6" i="2"/>
  <c r="AA6" i="2" s="1"/>
  <c r="AA45" i="2"/>
  <c r="AA21" i="2"/>
  <c r="Y44" i="2"/>
  <c r="AE45" i="2" l="1"/>
  <c r="AE46" i="2"/>
  <c r="AE43" i="2"/>
  <c r="AE17" i="2"/>
  <c r="AE19" i="2"/>
  <c r="AE23" i="2"/>
  <c r="AE22" i="2"/>
  <c r="AA33" i="2"/>
  <c r="AE32" i="2" s="1"/>
  <c r="AE9" i="2"/>
  <c r="AE7" i="2"/>
  <c r="AE44" i="2"/>
  <c r="AE10" i="2"/>
  <c r="AE8" i="2"/>
  <c r="AE6" i="2"/>
  <c r="AE5" i="2"/>
  <c r="AE34" i="2"/>
  <c r="AE47" i="2"/>
  <c r="AE42" i="2"/>
  <c r="AE41" i="2"/>
  <c r="AE11" i="2"/>
  <c r="AE31" i="2"/>
  <c r="AE20" i="2"/>
  <c r="AE21" i="2"/>
  <c r="AE18" i="2"/>
  <c r="AE35" i="2" l="1"/>
  <c r="AE30" i="2"/>
  <c r="AE33" i="2"/>
  <c r="AE29" i="2"/>
</calcChain>
</file>

<file path=xl/sharedStrings.xml><?xml version="1.0" encoding="utf-8"?>
<sst xmlns="http://schemas.openxmlformats.org/spreadsheetml/2006/main" count="137" uniqueCount="47">
  <si>
    <t>【ＪＦＡ 第46回 全日本U-12サッカー選手権大会 兼 函館東ライオンズ旗争奪第50回函館ジュニアサッカー大会:1次リーグ】</t>
    <phoneticPr fontId="4"/>
  </si>
  <si>
    <t>〇勝点3・●勝点0・△勝点1</t>
    <rPh sb="1" eb="2">
      <t>カ</t>
    </rPh>
    <rPh sb="2" eb="3">
      <t>テン</t>
    </rPh>
    <phoneticPr fontId="4"/>
  </si>
  <si>
    <t>Aブロック</t>
  </si>
  <si>
    <t>勝</t>
    <rPh sb="0" eb="1">
      <t>カ</t>
    </rPh>
    <phoneticPr fontId="4"/>
  </si>
  <si>
    <t>負</t>
    <rPh sb="0" eb="1">
      <t>マケ</t>
    </rPh>
    <phoneticPr fontId="4"/>
  </si>
  <si>
    <t>分</t>
    <rPh sb="0" eb="1">
      <t>ワ</t>
    </rPh>
    <phoneticPr fontId="4"/>
  </si>
  <si>
    <t>勝点</t>
    <rPh sb="0" eb="2">
      <t>カｔ</t>
    </rPh>
    <phoneticPr fontId="4"/>
  </si>
  <si>
    <t>得点</t>
    <rPh sb="0" eb="2">
      <t>トクテｎ</t>
    </rPh>
    <phoneticPr fontId="4"/>
  </si>
  <si>
    <t>失点</t>
    <rPh sb="0" eb="2">
      <t>シｔｔ</t>
    </rPh>
    <phoneticPr fontId="4"/>
  </si>
  <si>
    <t>得失点</t>
    <rPh sb="0" eb="3">
      <t>トクシッテン</t>
    </rPh>
    <phoneticPr fontId="4"/>
  </si>
  <si>
    <t>順位</t>
    <rPh sb="0" eb="2">
      <t>ジュン</t>
    </rPh>
    <phoneticPr fontId="4"/>
  </si>
  <si>
    <t>アヴェンダU12</t>
  </si>
  <si>
    <t>八　雲</t>
    <rPh sb="0" eb="1">
      <t>ハッ</t>
    </rPh>
    <rPh sb="2" eb="3">
      <t>クモ</t>
    </rPh>
    <phoneticPr fontId="3"/>
  </si>
  <si>
    <t>プレイフルセグンド</t>
  </si>
  <si>
    <t>八　幡</t>
    <rPh sb="0" eb="1">
      <t>ハッ</t>
    </rPh>
    <rPh sb="2" eb="3">
      <t>ハタ</t>
    </rPh>
    <phoneticPr fontId="3"/>
  </si>
  <si>
    <t>西　部</t>
    <rPh sb="0" eb="1">
      <t>ニシ</t>
    </rPh>
    <rPh sb="2" eb="3">
      <t>ブ</t>
    </rPh>
    <phoneticPr fontId="3"/>
  </si>
  <si>
    <t>桔　梗</t>
    <rPh sb="0" eb="1">
      <t>ケツ</t>
    </rPh>
    <rPh sb="2" eb="3">
      <t>コウ</t>
    </rPh>
    <phoneticPr fontId="3"/>
  </si>
  <si>
    <t>エ　ス　ト</t>
  </si>
  <si>
    <t>得点</t>
    <rPh sb="0" eb="2">
      <t>トクテン</t>
    </rPh>
    <phoneticPr fontId="4"/>
  </si>
  <si>
    <t>失点</t>
    <rPh sb="0" eb="2">
      <t>シッテン</t>
    </rPh>
    <phoneticPr fontId="4"/>
  </si>
  <si>
    <t>○</t>
  </si>
  <si>
    <t>●</t>
    <phoneticPr fontId="4"/>
  </si>
  <si>
    <t>△</t>
    <phoneticPr fontId="4"/>
  </si>
  <si>
    <t>Bブロック</t>
    <phoneticPr fontId="3"/>
  </si>
  <si>
    <t>サン・スポ</t>
  </si>
  <si>
    <t>ジュニJ 1</t>
  </si>
  <si>
    <t>スクールホワイト</t>
  </si>
  <si>
    <t>ノース　ブルー</t>
  </si>
  <si>
    <t>せ　た　な</t>
  </si>
  <si>
    <t>アヴェンダU11</t>
  </si>
  <si>
    <t>港</t>
    <rPh sb="0" eb="1">
      <t>ミナト</t>
    </rPh>
    <phoneticPr fontId="3"/>
  </si>
  <si>
    <t>Cブロック</t>
    <phoneticPr fontId="3"/>
  </si>
  <si>
    <t>スクールイエロー</t>
  </si>
  <si>
    <t>ノース　ホワイト</t>
  </si>
  <si>
    <t>浜　分</t>
    <rPh sb="0" eb="1">
      <t>ハマ</t>
    </rPh>
    <rPh sb="2" eb="3">
      <t>ワ</t>
    </rPh>
    <phoneticPr fontId="3"/>
  </si>
  <si>
    <t>乙　部</t>
    <rPh sb="0" eb="1">
      <t>オツ</t>
    </rPh>
    <rPh sb="2" eb="3">
      <t>ブ</t>
    </rPh>
    <phoneticPr fontId="3"/>
  </si>
  <si>
    <t>フロンティア</t>
  </si>
  <si>
    <t>ＣＯＲＡＺＯＮ</t>
  </si>
  <si>
    <t>鷲　ノ　木</t>
    <rPh sb="0" eb="1">
      <t>ワシ</t>
    </rPh>
    <rPh sb="4" eb="5">
      <t>キ</t>
    </rPh>
    <phoneticPr fontId="3"/>
  </si>
  <si>
    <t>Dブロック</t>
    <phoneticPr fontId="3"/>
  </si>
  <si>
    <t>プレイフルプリメーロ</t>
  </si>
  <si>
    <t>サン・スポ2nd</t>
  </si>
  <si>
    <t>ジュニJ 2</t>
  </si>
  <si>
    <t>今　金</t>
    <rPh sb="0" eb="1">
      <t>イマ</t>
    </rPh>
    <rPh sb="2" eb="3">
      <t>カネ</t>
    </rPh>
    <phoneticPr fontId="3"/>
  </si>
  <si>
    <t>日　吉</t>
    <rPh sb="0" eb="1">
      <t>ヒ</t>
    </rPh>
    <rPh sb="2" eb="3">
      <t>キチ</t>
    </rPh>
    <phoneticPr fontId="3"/>
  </si>
  <si>
    <t>グランツ</t>
  </si>
  <si>
    <t>砂　原</t>
    <rPh sb="0" eb="1">
      <t>スナ</t>
    </rPh>
    <rPh sb="2" eb="3">
      <t>ハラ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</si>
</sst>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18"/>
      <name val="ＭＳ ゴシック"/>
      <family val="3"/>
      <charset val="128"/>
    </font>
    <font>
      <sz val="11"/>
      <color theme="0"/>
      <name val="ＭＳ Ｐゴシック"/>
      <family val="2"/>
      <scheme val="minor"/>
    </font>
    <font>
      <sz val="8"/>
      <color theme="0"/>
      <name val="ＭＳ Ｐゴシック"/>
      <family val="2"/>
      <scheme val="minor"/>
    </font>
    <font>
      <sz val="8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11"/>
      <color theme="0" tint="-4.9989318521683403E-2"/>
      <name val="ＭＳ Ｐゴシック"/>
      <family val="2"/>
      <scheme val="minor"/>
    </font>
    <font>
      <sz val="8"/>
      <color theme="0" tint="-4.9989318521683403E-2"/>
      <name val="ＭＳ Ｐゴシック"/>
      <family val="2"/>
      <scheme val="minor"/>
    </font>
    <font>
      <sz val="8"/>
      <color theme="0" tint="-4.9989318521683403E-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vertical="center" wrapText="1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vertical="center" shrinkToFit="1"/>
    </xf>
    <xf numFmtId="0" fontId="14" fillId="0" borderId="15" xfId="0" applyFont="1" applyFill="1" applyBorder="1" applyAlignment="1">
      <alignment vertical="center" shrinkToFit="1"/>
    </xf>
    <xf numFmtId="0" fontId="15" fillId="0" borderId="15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0" fontId="18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21" fillId="0" borderId="0" xfId="0" applyFont="1" applyFill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22" fillId="0" borderId="0" xfId="0" applyFont="1" applyFill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vertical="center" shrinkToFit="1"/>
    </xf>
    <xf numFmtId="0" fontId="25" fillId="0" borderId="0" xfId="0" applyFont="1" applyFill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0" fontId="27" fillId="0" borderId="0" xfId="0" applyFont="1" applyFill="1" applyAlignment="1">
      <alignment vertical="center" shrinkToFit="1"/>
    </xf>
    <xf numFmtId="0" fontId="27" fillId="0" borderId="0" xfId="0" applyFont="1" applyFill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3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0"/>
  <sheetViews>
    <sheetView tabSelected="1" workbookViewId="0">
      <selection activeCell="B1" sqref="B1:AE1"/>
    </sheetView>
  </sheetViews>
  <sheetFormatPr defaultColWidth="12.875" defaultRowHeight="13.5"/>
  <cols>
    <col min="1" max="1" width="0.875" style="2" customWidth="1"/>
    <col min="2" max="2" width="11.125" style="2" customWidth="1"/>
    <col min="3" max="31" width="3.75" style="2" customWidth="1"/>
    <col min="32" max="32" width="1" style="2" customWidth="1"/>
    <col min="33" max="34" width="3.75" style="2" customWidth="1"/>
    <col min="35" max="35" width="1" style="2" customWidth="1"/>
    <col min="36" max="42" width="5.875" style="2" customWidth="1"/>
    <col min="43" max="16384" width="12.875" style="2"/>
  </cols>
  <sheetData>
    <row r="1" spans="2:42" ht="38.25" customHeight="1"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1"/>
      <c r="AG1" s="1"/>
      <c r="AH1" s="1"/>
    </row>
    <row r="2" spans="2:42" ht="11.25" customHeight="1"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2:42" ht="11.25" customHeight="1">
      <c r="B3" s="3"/>
      <c r="C3" s="3"/>
      <c r="D3" s="3"/>
      <c r="E3" s="3"/>
      <c r="F3" s="3"/>
      <c r="G3" s="3"/>
      <c r="H3" s="3"/>
      <c r="I3" s="3"/>
      <c r="J3" s="3"/>
      <c r="K3" s="4" t="str">
        <f>IF(COUNT(J3,L3)&lt;2,"",TEXT(J3-L3,"○;●;△"))</f>
        <v/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61" t="s">
        <v>1</v>
      </c>
      <c r="AA3" s="62"/>
      <c r="AB3" s="62"/>
      <c r="AC3" s="62"/>
      <c r="AD3" s="62"/>
      <c r="AE3" s="62"/>
    </row>
    <row r="4" spans="2:42" ht="27.75" customHeight="1">
      <c r="B4" s="5" t="s">
        <v>2</v>
      </c>
      <c r="C4" s="63" t="str">
        <f>B5</f>
        <v>アヴェンダU12</v>
      </c>
      <c r="D4" s="64"/>
      <c r="E4" s="64"/>
      <c r="F4" s="64" t="str">
        <f>B6</f>
        <v>八　雲</v>
      </c>
      <c r="G4" s="65"/>
      <c r="H4" s="64"/>
      <c r="I4" s="64" t="str">
        <f>B7</f>
        <v>プレイフルセグンド</v>
      </c>
      <c r="J4" s="64"/>
      <c r="K4" s="64"/>
      <c r="L4" s="64" t="str">
        <f>B8</f>
        <v>八　幡</v>
      </c>
      <c r="M4" s="64"/>
      <c r="N4" s="66"/>
      <c r="O4" s="66" t="str">
        <f>B9</f>
        <v>西　部</v>
      </c>
      <c r="P4" s="67"/>
      <c r="Q4" s="68"/>
      <c r="R4" s="66" t="str">
        <f>B10</f>
        <v>桔　梗</v>
      </c>
      <c r="S4" s="67"/>
      <c r="T4" s="68"/>
      <c r="U4" s="66" t="str">
        <f>B11</f>
        <v>エ　ス　ト</v>
      </c>
      <c r="V4" s="67"/>
      <c r="W4" s="68"/>
      <c r="X4" s="6" t="s">
        <v>3</v>
      </c>
      <c r="Y4" s="54" t="s">
        <v>4</v>
      </c>
      <c r="Z4" s="54" t="s">
        <v>5</v>
      </c>
      <c r="AA4" s="53" t="s">
        <v>6</v>
      </c>
      <c r="AB4" s="53" t="s">
        <v>7</v>
      </c>
      <c r="AC4" s="53" t="s">
        <v>8</v>
      </c>
      <c r="AD4" s="53" t="s">
        <v>9</v>
      </c>
      <c r="AE4" s="53" t="s">
        <v>10</v>
      </c>
    </row>
    <row r="5" spans="2:42" ht="27.75" customHeight="1">
      <c r="B5" s="7" t="s">
        <v>11</v>
      </c>
      <c r="C5" s="57"/>
      <c r="D5" s="58"/>
      <c r="E5" s="59"/>
      <c r="F5" s="8">
        <v>19</v>
      </c>
      <c r="G5" s="9" t="str">
        <f t="shared" ref="G5" si="0">IF(F5="","",IF(F5=H5,"△",IF(F5&gt;H5,"○","●")))</f>
        <v>○</v>
      </c>
      <c r="H5" s="10">
        <v>0</v>
      </c>
      <c r="I5" s="8">
        <v>10</v>
      </c>
      <c r="J5" s="9" t="str">
        <f t="shared" ref="J5:J6" si="1">IF(I5="","",IF(I5=K5,"△",IF(I5&gt;K5,"○","●")))</f>
        <v>○</v>
      </c>
      <c r="K5" s="10">
        <v>0</v>
      </c>
      <c r="L5" s="8">
        <v>15</v>
      </c>
      <c r="M5" s="9" t="str">
        <f t="shared" ref="M5:M7" si="2">IF(L5="","",IF(L5=N5,"△",IF(L5&gt;N5,"○","●")))</f>
        <v>○</v>
      </c>
      <c r="N5" s="11">
        <v>0</v>
      </c>
      <c r="O5" s="8">
        <v>25</v>
      </c>
      <c r="P5" s="12" t="str">
        <f t="shared" ref="P5:P8" si="3">IF(O5="","",IF(O5=Q5,"△",IF(O5&gt;Q5,"○","●")))</f>
        <v>○</v>
      </c>
      <c r="Q5" s="11">
        <v>0</v>
      </c>
      <c r="R5" s="8">
        <v>5</v>
      </c>
      <c r="S5" s="12" t="str">
        <f t="shared" ref="S5:S9" si="4">IF(R5="","",IF(R5=T5,"△",IF(R5&gt;T5,"○","●")))</f>
        <v>○</v>
      </c>
      <c r="T5" s="11">
        <v>0</v>
      </c>
      <c r="U5" s="8">
        <v>18</v>
      </c>
      <c r="V5" s="12" t="str">
        <f t="shared" ref="V5:V10" si="5">IF(U5="","",IF(U5=W5,"△",IF(U5&gt;W5,"○","●")))</f>
        <v>○</v>
      </c>
      <c r="W5" s="11">
        <v>2</v>
      </c>
      <c r="X5" s="13">
        <f>COUNTIF($C5:$W5,X$13)</f>
        <v>6</v>
      </c>
      <c r="Y5" s="13">
        <f t="shared" ref="X5:Z11" si="6">COUNTIF($C5:$W5,Y$13)</f>
        <v>0</v>
      </c>
      <c r="Z5" s="13">
        <f t="shared" si="6"/>
        <v>0</v>
      </c>
      <c r="AA5" s="13">
        <f>X5*3+Z5</f>
        <v>18</v>
      </c>
      <c r="AB5" s="13">
        <f>SUMIF($C$13:$W$13,AB$4,$C5:$W5)</f>
        <v>92</v>
      </c>
      <c r="AC5" s="13">
        <f>SUMIF($C$13:$W$13,AC$4,$C5:$W5)</f>
        <v>2</v>
      </c>
      <c r="AD5" s="13">
        <f>IFERROR(AB5-AC5,"")</f>
        <v>90</v>
      </c>
      <c r="AE5" s="13">
        <f>SUMPRODUCT(($AA$5:$AA$11*10^5+$AD$5:$AD$11&gt;AA5*10^5+AD5)*1)+1</f>
        <v>1</v>
      </c>
    </row>
    <row r="6" spans="2:42" ht="27.75" customHeight="1">
      <c r="B6" s="53" t="s">
        <v>12</v>
      </c>
      <c r="C6" s="12">
        <f>IF(H5="","",H5)</f>
        <v>0</v>
      </c>
      <c r="D6" s="12" t="str">
        <f>IF(C6="","",IF(C6=E6,"△",IF(C6&gt;E6,"○","●")))</f>
        <v>●</v>
      </c>
      <c r="E6" s="14">
        <f>IF(F5="","",F5)</f>
        <v>19</v>
      </c>
      <c r="F6" s="57"/>
      <c r="G6" s="58"/>
      <c r="H6" s="59"/>
      <c r="I6" s="8">
        <v>1</v>
      </c>
      <c r="J6" s="9" t="str">
        <f t="shared" si="1"/>
        <v>●</v>
      </c>
      <c r="K6" s="10">
        <v>3</v>
      </c>
      <c r="L6" s="8"/>
      <c r="M6" s="9" t="str">
        <f t="shared" si="2"/>
        <v/>
      </c>
      <c r="N6" s="11"/>
      <c r="O6" s="8"/>
      <c r="P6" s="12" t="str">
        <f t="shared" si="3"/>
        <v/>
      </c>
      <c r="Q6" s="11"/>
      <c r="R6" s="8">
        <v>0</v>
      </c>
      <c r="S6" s="12" t="str">
        <f t="shared" si="4"/>
        <v>●</v>
      </c>
      <c r="T6" s="11">
        <v>2</v>
      </c>
      <c r="U6" s="8">
        <v>1</v>
      </c>
      <c r="V6" s="12" t="str">
        <f t="shared" si="5"/>
        <v>●</v>
      </c>
      <c r="W6" s="11">
        <v>5</v>
      </c>
      <c r="X6" s="13">
        <f t="shared" si="6"/>
        <v>0</v>
      </c>
      <c r="Y6" s="13">
        <f t="shared" si="6"/>
        <v>4</v>
      </c>
      <c r="Z6" s="13">
        <f t="shared" si="6"/>
        <v>0</v>
      </c>
      <c r="AA6" s="13">
        <f t="shared" ref="AA6:AA11" si="7">X6*3+Z6</f>
        <v>0</v>
      </c>
      <c r="AB6" s="13">
        <f t="shared" ref="AB6:AC11" si="8">SUMIF($C$13:$W$13,AB$4,$C6:$W6)</f>
        <v>2</v>
      </c>
      <c r="AC6" s="13">
        <f t="shared" si="8"/>
        <v>29</v>
      </c>
      <c r="AD6" s="13">
        <f t="shared" ref="AD6:AD11" si="9">IFERROR(AB6-AC6,"")</f>
        <v>-27</v>
      </c>
      <c r="AE6" s="13">
        <f>SUMPRODUCT(($AA$5:$AA$11*10^5+$AD$5:$AD$11&gt;AA6*10^5+AD6)*1)+1</f>
        <v>7</v>
      </c>
    </row>
    <row r="7" spans="2:42" ht="27.75" customHeight="1">
      <c r="B7" s="53" t="s">
        <v>13</v>
      </c>
      <c r="C7" s="12">
        <f>IF(K5="","",K5)</f>
        <v>0</v>
      </c>
      <c r="D7" s="12" t="str">
        <f>IF(C7="","",IF(C7=E7,"△",IF(C7&gt;E7,"○","●")))</f>
        <v>●</v>
      </c>
      <c r="E7" s="14">
        <f>IF(I5="","",I5)</f>
        <v>10</v>
      </c>
      <c r="F7" s="15">
        <f>IF(K6="","",K6)</f>
        <v>3</v>
      </c>
      <c r="G7" s="12" t="str">
        <f>IF(F7="","",IF(F7=H7,"△",IF(F7&gt;H7,"○","●")))</f>
        <v>○</v>
      </c>
      <c r="H7" s="14">
        <f>IF(I6="","",I6)</f>
        <v>1</v>
      </c>
      <c r="I7" s="57"/>
      <c r="J7" s="58"/>
      <c r="K7" s="59"/>
      <c r="L7" s="8">
        <v>1</v>
      </c>
      <c r="M7" s="9" t="str">
        <f t="shared" si="2"/>
        <v>●</v>
      </c>
      <c r="N7" s="11">
        <v>2</v>
      </c>
      <c r="O7" s="8">
        <v>7</v>
      </c>
      <c r="P7" s="12" t="str">
        <f t="shared" si="3"/>
        <v>○</v>
      </c>
      <c r="Q7" s="11">
        <v>0</v>
      </c>
      <c r="R7" s="8"/>
      <c r="S7" s="12" t="str">
        <f t="shared" si="4"/>
        <v/>
      </c>
      <c r="T7" s="11"/>
      <c r="U7" s="8"/>
      <c r="V7" s="12" t="str">
        <f t="shared" si="5"/>
        <v/>
      </c>
      <c r="W7" s="11"/>
      <c r="X7" s="13">
        <f t="shared" si="6"/>
        <v>2</v>
      </c>
      <c r="Y7" s="13">
        <f t="shared" si="6"/>
        <v>2</v>
      </c>
      <c r="Z7" s="13">
        <f>COUNTIF($C7:$W7,Z$13)</f>
        <v>0</v>
      </c>
      <c r="AA7" s="13">
        <f t="shared" si="7"/>
        <v>6</v>
      </c>
      <c r="AB7" s="13">
        <f t="shared" si="8"/>
        <v>11</v>
      </c>
      <c r="AC7" s="13">
        <f t="shared" si="8"/>
        <v>13</v>
      </c>
      <c r="AD7" s="13">
        <f t="shared" si="9"/>
        <v>-2</v>
      </c>
      <c r="AE7" s="13">
        <f t="shared" ref="AE7:AE11" si="10">SUMPRODUCT(($AA$5:$AA$11*10^5+$AD$5:$AD$11&gt;AA7*10^5+AD7)*1)+1</f>
        <v>3</v>
      </c>
    </row>
    <row r="8" spans="2:42" ht="27.75" customHeight="1">
      <c r="B8" s="53" t="s">
        <v>14</v>
      </c>
      <c r="C8" s="12">
        <f>IF(N5="","",N5)</f>
        <v>0</v>
      </c>
      <c r="D8" s="12" t="str">
        <f>IF(C8="","",IF(C8=E8,"△",IF(C8&gt;E8,"○","●")))</f>
        <v>●</v>
      </c>
      <c r="E8" s="14">
        <f>IF(L5="","",L5)</f>
        <v>15</v>
      </c>
      <c r="F8" s="15" t="str">
        <f>IF(N6="","",N6)</f>
        <v/>
      </c>
      <c r="G8" s="12" t="str">
        <f>IF(F8="","",IF(F8=H8,"△",IF(F8&gt;H8,"○","●")))</f>
        <v/>
      </c>
      <c r="H8" s="14" t="str">
        <f>IF(L6="","",L6)</f>
        <v/>
      </c>
      <c r="I8" s="15">
        <f>IF(N7="","",N7)</f>
        <v>2</v>
      </c>
      <c r="J8" s="12" t="str">
        <f>IF(I8="","",IF(I8=K8,"△",IF(I8&gt;K8,"○","●")))</f>
        <v>○</v>
      </c>
      <c r="K8" s="14">
        <f>IF(L7="","",L7)</f>
        <v>1</v>
      </c>
      <c r="L8" s="57"/>
      <c r="M8" s="58"/>
      <c r="N8" s="59"/>
      <c r="O8" s="8">
        <v>7</v>
      </c>
      <c r="P8" s="12" t="str">
        <f t="shared" si="3"/>
        <v>○</v>
      </c>
      <c r="Q8" s="11">
        <v>3</v>
      </c>
      <c r="R8" s="8">
        <v>0</v>
      </c>
      <c r="S8" s="12" t="str">
        <f t="shared" si="4"/>
        <v>●</v>
      </c>
      <c r="T8" s="11">
        <v>4</v>
      </c>
      <c r="U8" s="8"/>
      <c r="V8" s="12" t="str">
        <f t="shared" si="5"/>
        <v/>
      </c>
      <c r="W8" s="11"/>
      <c r="X8" s="13">
        <f t="shared" si="6"/>
        <v>2</v>
      </c>
      <c r="Y8" s="13">
        <f t="shared" si="6"/>
        <v>2</v>
      </c>
      <c r="Z8" s="13">
        <f>COUNTIF($C8:$W8,Z$13)</f>
        <v>0</v>
      </c>
      <c r="AA8" s="13">
        <f t="shared" si="7"/>
        <v>6</v>
      </c>
      <c r="AB8" s="13">
        <f t="shared" si="8"/>
        <v>9</v>
      </c>
      <c r="AC8" s="13">
        <f t="shared" si="8"/>
        <v>23</v>
      </c>
      <c r="AD8" s="13">
        <f t="shared" si="9"/>
        <v>-14</v>
      </c>
      <c r="AE8" s="13">
        <f t="shared" si="10"/>
        <v>4</v>
      </c>
    </row>
    <row r="9" spans="2:42" ht="27.75" customHeight="1">
      <c r="B9" s="53" t="s">
        <v>15</v>
      </c>
      <c r="C9" s="16">
        <f>IF(Q5="","",Q5)</f>
        <v>0</v>
      </c>
      <c r="D9" s="17" t="str">
        <f t="shared" ref="D9:D11" si="11">IF(C9="","",IF(C9=E9,"△",IF(C9&gt;E9,"○","●")))</f>
        <v>●</v>
      </c>
      <c r="E9" s="17">
        <f>IF(O5="","",O5)</f>
        <v>25</v>
      </c>
      <c r="F9" s="16" t="str">
        <f>IF(Q6="","",Q6)</f>
        <v/>
      </c>
      <c r="G9" s="17" t="str">
        <f t="shared" ref="G9:G11" si="12">IF(F9="","",IF(F9=H9,"△",IF(F9&gt;H9,"○","●")))</f>
        <v/>
      </c>
      <c r="H9" s="18" t="str">
        <f>IF(O6="","",O6)</f>
        <v/>
      </c>
      <c r="I9" s="17">
        <f>IF(Q7="","",Q7)</f>
        <v>0</v>
      </c>
      <c r="J9" s="17" t="str">
        <f t="shared" ref="J9:J11" si="13">IF(I9="","",IF(I9=K9,"△",IF(I9&gt;K9,"○","●")))</f>
        <v>●</v>
      </c>
      <c r="K9" s="17">
        <f>IF(O7="","",O7)</f>
        <v>7</v>
      </c>
      <c r="L9" s="16">
        <f>IF(Q8="","",Q8)</f>
        <v>3</v>
      </c>
      <c r="M9" s="17" t="str">
        <f t="shared" ref="M9:M11" si="14">IF(L9="","",IF(L9=N9,"△",IF(L9&gt;N9,"○","●")))</f>
        <v>●</v>
      </c>
      <c r="N9" s="18">
        <f>IF(O8="","",O8)</f>
        <v>7</v>
      </c>
      <c r="O9" s="57"/>
      <c r="P9" s="58"/>
      <c r="Q9" s="59"/>
      <c r="R9" s="8">
        <v>1</v>
      </c>
      <c r="S9" s="12" t="str">
        <f t="shared" si="4"/>
        <v>●</v>
      </c>
      <c r="T9" s="11">
        <v>2</v>
      </c>
      <c r="U9" s="8">
        <v>4</v>
      </c>
      <c r="V9" s="12" t="str">
        <f t="shared" si="5"/>
        <v>○</v>
      </c>
      <c r="W9" s="11">
        <v>3</v>
      </c>
      <c r="X9" s="13">
        <f t="shared" si="6"/>
        <v>1</v>
      </c>
      <c r="Y9" s="13">
        <f t="shared" si="6"/>
        <v>4</v>
      </c>
      <c r="Z9" s="13">
        <f>COUNTIF($C9:$W9,Z$13)</f>
        <v>0</v>
      </c>
      <c r="AA9" s="13">
        <f t="shared" si="7"/>
        <v>3</v>
      </c>
      <c r="AB9" s="13">
        <f t="shared" si="8"/>
        <v>8</v>
      </c>
      <c r="AC9" s="13">
        <f t="shared" si="8"/>
        <v>44</v>
      </c>
      <c r="AD9" s="13">
        <f t="shared" si="9"/>
        <v>-36</v>
      </c>
      <c r="AE9" s="13">
        <f t="shared" si="10"/>
        <v>6</v>
      </c>
    </row>
    <row r="10" spans="2:42" ht="27.75" customHeight="1">
      <c r="B10" s="53" t="s">
        <v>16</v>
      </c>
      <c r="C10" s="16">
        <f>IF(T5="","",T5)</f>
        <v>0</v>
      </c>
      <c r="D10" s="17" t="str">
        <f t="shared" si="11"/>
        <v>●</v>
      </c>
      <c r="E10" s="17">
        <f>IF(R5="","",R5)</f>
        <v>5</v>
      </c>
      <c r="F10" s="16">
        <f>IF(T6="","",T6)</f>
        <v>2</v>
      </c>
      <c r="G10" s="17" t="str">
        <f t="shared" si="12"/>
        <v>○</v>
      </c>
      <c r="H10" s="18">
        <f>IF(R6="","",R6)</f>
        <v>0</v>
      </c>
      <c r="I10" s="17" t="str">
        <f>IF(T7="","",T7)</f>
        <v/>
      </c>
      <c r="J10" s="17" t="str">
        <f t="shared" si="13"/>
        <v/>
      </c>
      <c r="K10" s="17" t="str">
        <f>IF(R7="","",R7)</f>
        <v/>
      </c>
      <c r="L10" s="16">
        <f>IF(T8="","",T8)</f>
        <v>4</v>
      </c>
      <c r="M10" s="17" t="str">
        <f t="shared" si="14"/>
        <v>○</v>
      </c>
      <c r="N10" s="18">
        <f>IF(R8="","",R8)</f>
        <v>0</v>
      </c>
      <c r="O10" s="19">
        <f>IF(T9="","",T9)</f>
        <v>2</v>
      </c>
      <c r="P10" s="20" t="str">
        <f t="shared" ref="P10:P11" si="15">IF(O10="","",IF(O10=Q10,"△",IF(O10&gt;Q10,"○","●")))</f>
        <v>○</v>
      </c>
      <c r="Q10" s="21">
        <f>IF(R9="","",R9)</f>
        <v>1</v>
      </c>
      <c r="R10" s="57"/>
      <c r="S10" s="58"/>
      <c r="T10" s="59"/>
      <c r="U10" s="8">
        <v>2</v>
      </c>
      <c r="V10" s="12" t="str">
        <f t="shared" si="5"/>
        <v>○</v>
      </c>
      <c r="W10" s="11">
        <v>0</v>
      </c>
      <c r="X10" s="13">
        <f t="shared" si="6"/>
        <v>4</v>
      </c>
      <c r="Y10" s="13">
        <f t="shared" si="6"/>
        <v>1</v>
      </c>
      <c r="Z10" s="13">
        <f>COUNTIF($C10:$W10,Z$13)</f>
        <v>0</v>
      </c>
      <c r="AA10" s="13">
        <f t="shared" si="7"/>
        <v>12</v>
      </c>
      <c r="AB10" s="13">
        <f t="shared" si="8"/>
        <v>10</v>
      </c>
      <c r="AC10" s="13">
        <f t="shared" si="8"/>
        <v>6</v>
      </c>
      <c r="AD10" s="13">
        <f t="shared" si="9"/>
        <v>4</v>
      </c>
      <c r="AE10" s="13">
        <f t="shared" si="10"/>
        <v>2</v>
      </c>
    </row>
    <row r="11" spans="2:42" ht="27.75" customHeight="1">
      <c r="B11" s="53" t="s">
        <v>17</v>
      </c>
      <c r="C11" s="16">
        <f>IF(W5="","",W5)</f>
        <v>2</v>
      </c>
      <c r="D11" s="17" t="str">
        <f t="shared" si="11"/>
        <v>●</v>
      </c>
      <c r="E11" s="17">
        <f>IF(U5="","",U5)</f>
        <v>18</v>
      </c>
      <c r="F11" s="16">
        <f>IF(W6="","",W6)</f>
        <v>5</v>
      </c>
      <c r="G11" s="17" t="str">
        <f t="shared" si="12"/>
        <v>○</v>
      </c>
      <c r="H11" s="18">
        <f>IF(U6="","",U6)</f>
        <v>1</v>
      </c>
      <c r="I11" s="17" t="str">
        <f>IF(W7="","",W7)</f>
        <v/>
      </c>
      <c r="J11" s="17" t="str">
        <f t="shared" si="13"/>
        <v/>
      </c>
      <c r="K11" s="17" t="str">
        <f>IF(U7="","",U7)</f>
        <v/>
      </c>
      <c r="L11" s="16" t="str">
        <f>IF(W8="","",W8)</f>
        <v/>
      </c>
      <c r="M11" s="17" t="str">
        <f t="shared" si="14"/>
        <v/>
      </c>
      <c r="N11" s="18" t="str">
        <f>IF(U8="","",U8)</f>
        <v/>
      </c>
      <c r="O11" s="16">
        <f>IF(W9="","",W9)</f>
        <v>3</v>
      </c>
      <c r="P11" s="17" t="str">
        <f t="shared" si="15"/>
        <v>●</v>
      </c>
      <c r="Q11" s="18">
        <f>IF(U9="","",U9)</f>
        <v>4</v>
      </c>
      <c r="R11" s="16">
        <f>IF(W10="","",W10)</f>
        <v>0</v>
      </c>
      <c r="S11" s="17" t="str">
        <f t="shared" ref="S11" si="16">IF(R11="","",IF(R11=T11,"△",IF(R11&gt;T11,"○","●")))</f>
        <v>●</v>
      </c>
      <c r="T11" s="22">
        <f>IF(U10="","",U10)</f>
        <v>2</v>
      </c>
      <c r="U11" s="57"/>
      <c r="V11" s="58"/>
      <c r="W11" s="59"/>
      <c r="X11" s="13">
        <f t="shared" si="6"/>
        <v>1</v>
      </c>
      <c r="Y11" s="13">
        <f t="shared" si="6"/>
        <v>3</v>
      </c>
      <c r="Z11" s="13">
        <f t="shared" si="6"/>
        <v>0</v>
      </c>
      <c r="AA11" s="13">
        <f t="shared" si="7"/>
        <v>3</v>
      </c>
      <c r="AB11" s="13">
        <f t="shared" si="8"/>
        <v>10</v>
      </c>
      <c r="AC11" s="13">
        <f t="shared" si="8"/>
        <v>25</v>
      </c>
      <c r="AD11" s="13">
        <f t="shared" si="9"/>
        <v>-15</v>
      </c>
      <c r="AE11" s="13">
        <f t="shared" si="10"/>
        <v>5</v>
      </c>
      <c r="AF11" s="23"/>
      <c r="AG11" s="24"/>
      <c r="AH11" s="24"/>
    </row>
    <row r="12" spans="2:42" ht="27.7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7"/>
      <c r="U12" s="28"/>
      <c r="V12" s="28"/>
      <c r="W12" s="26"/>
      <c r="X12" s="29"/>
      <c r="Y12" s="29"/>
      <c r="Z12" s="29"/>
      <c r="AA12" s="26"/>
      <c r="AB12" s="26"/>
      <c r="AC12" s="26"/>
      <c r="AD12" s="26"/>
      <c r="AE12" s="26"/>
      <c r="AF12" s="30"/>
      <c r="AG12" s="30"/>
      <c r="AH12" s="30"/>
    </row>
    <row r="13" spans="2:42" ht="11.25" customHeight="1">
      <c r="B13" s="31"/>
      <c r="C13" s="32" t="s">
        <v>18</v>
      </c>
      <c r="D13" s="33"/>
      <c r="E13" s="33" t="s">
        <v>19</v>
      </c>
      <c r="F13" s="33" t="s">
        <v>18</v>
      </c>
      <c r="G13" s="33"/>
      <c r="H13" s="33" t="s">
        <v>19</v>
      </c>
      <c r="I13" s="33" t="s">
        <v>18</v>
      </c>
      <c r="J13" s="33"/>
      <c r="K13" s="33" t="s">
        <v>19</v>
      </c>
      <c r="L13" s="33" t="s">
        <v>18</v>
      </c>
      <c r="M13" s="33"/>
      <c r="N13" s="33" t="s">
        <v>19</v>
      </c>
      <c r="O13" s="33" t="s">
        <v>18</v>
      </c>
      <c r="P13" s="33"/>
      <c r="Q13" s="33" t="s">
        <v>19</v>
      </c>
      <c r="R13" s="33" t="s">
        <v>18</v>
      </c>
      <c r="S13" s="33"/>
      <c r="T13" s="33" t="s">
        <v>19</v>
      </c>
      <c r="U13" s="33" t="s">
        <v>18</v>
      </c>
      <c r="V13" s="33"/>
      <c r="W13" s="33" t="s">
        <v>19</v>
      </c>
      <c r="X13" s="34" t="s">
        <v>20</v>
      </c>
      <c r="Y13" s="34" t="s">
        <v>21</v>
      </c>
      <c r="Z13" s="34" t="s">
        <v>22</v>
      </c>
      <c r="AA13" s="34"/>
      <c r="AB13" s="34"/>
      <c r="AC13" s="34"/>
      <c r="AD13" s="35"/>
      <c r="AE13" s="35"/>
      <c r="AF13" s="36"/>
      <c r="AG13" s="36"/>
      <c r="AH13" s="36"/>
    </row>
    <row r="14" spans="2:42" ht="11.25" customHeight="1">
      <c r="B14" s="3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9"/>
      <c r="AB14" s="39"/>
      <c r="AC14" s="39"/>
      <c r="AD14" s="3"/>
      <c r="AE14" s="3"/>
      <c r="AF14" s="3"/>
      <c r="AG14" s="3"/>
      <c r="AH14" s="3"/>
      <c r="AN14" s="69"/>
      <c r="AO14" s="69"/>
      <c r="AP14" s="69"/>
    </row>
    <row r="15" spans="2:42" ht="11.25" customHeight="1">
      <c r="B15" s="3"/>
      <c r="C15" s="3"/>
      <c r="D15" s="3"/>
      <c r="E15" s="3"/>
      <c r="F15" s="3"/>
      <c r="G15" s="3"/>
      <c r="H15" s="3"/>
      <c r="I15" s="3"/>
      <c r="J15" s="3"/>
      <c r="K15" s="4" t="str">
        <f>IF(COUNT(J15,L15)&lt;2,"",TEXT(J15-L15,"○;●;△"))</f>
        <v/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61" t="s">
        <v>1</v>
      </c>
      <c r="AA15" s="62"/>
      <c r="AB15" s="62"/>
      <c r="AC15" s="62"/>
      <c r="AD15" s="62"/>
      <c r="AE15" s="62"/>
    </row>
    <row r="16" spans="2:42" ht="27.75" customHeight="1">
      <c r="B16" s="5" t="s">
        <v>23</v>
      </c>
      <c r="C16" s="63" t="str">
        <f>B17</f>
        <v>サン・スポ</v>
      </c>
      <c r="D16" s="64"/>
      <c r="E16" s="64"/>
      <c r="F16" s="64" t="str">
        <f>B18</f>
        <v>ジュニJ 1</v>
      </c>
      <c r="G16" s="65"/>
      <c r="H16" s="64"/>
      <c r="I16" s="64" t="str">
        <f>B19</f>
        <v>スクールホワイト</v>
      </c>
      <c r="J16" s="64"/>
      <c r="K16" s="64"/>
      <c r="L16" s="64" t="str">
        <f>B20</f>
        <v>ノース　ブルー</v>
      </c>
      <c r="M16" s="64"/>
      <c r="N16" s="66"/>
      <c r="O16" s="66" t="str">
        <f>B21</f>
        <v>せ　た　な</v>
      </c>
      <c r="P16" s="67"/>
      <c r="Q16" s="68"/>
      <c r="R16" s="66" t="str">
        <f>B22</f>
        <v>アヴェンダU11</v>
      </c>
      <c r="S16" s="67"/>
      <c r="T16" s="68"/>
      <c r="U16" s="66" t="str">
        <f>B23</f>
        <v>港</v>
      </c>
      <c r="V16" s="67"/>
      <c r="W16" s="68"/>
      <c r="X16" s="6" t="s">
        <v>3</v>
      </c>
      <c r="Y16" s="54" t="s">
        <v>4</v>
      </c>
      <c r="Z16" s="54" t="s">
        <v>5</v>
      </c>
      <c r="AA16" s="53" t="s">
        <v>6</v>
      </c>
      <c r="AB16" s="53" t="s">
        <v>7</v>
      </c>
      <c r="AC16" s="53" t="s">
        <v>8</v>
      </c>
      <c r="AD16" s="53" t="s">
        <v>9</v>
      </c>
      <c r="AE16" s="53" t="s">
        <v>10</v>
      </c>
    </row>
    <row r="17" spans="2:34" ht="27.75" customHeight="1">
      <c r="B17" s="7" t="s">
        <v>24</v>
      </c>
      <c r="C17" s="57"/>
      <c r="D17" s="58"/>
      <c r="E17" s="59"/>
      <c r="F17" s="8">
        <v>2</v>
      </c>
      <c r="G17" s="9" t="str">
        <f t="shared" ref="G17" si="17">IF(F17="","",IF(F17=H17,"△",IF(F17&gt;H17,"○","●")))</f>
        <v>○</v>
      </c>
      <c r="H17" s="10">
        <v>1</v>
      </c>
      <c r="I17" s="8">
        <v>2</v>
      </c>
      <c r="J17" s="9" t="str">
        <f t="shared" ref="J17:J18" si="18">IF(I17="","",IF(I17=K17,"△",IF(I17&gt;K17,"○","●")))</f>
        <v>○</v>
      </c>
      <c r="K17" s="10">
        <v>0</v>
      </c>
      <c r="L17" s="8">
        <v>2</v>
      </c>
      <c r="M17" s="9" t="str">
        <f t="shared" ref="M17:M19" si="19">IF(L17="","",IF(L17=N17,"△",IF(L17&gt;N17,"○","●")))</f>
        <v>○</v>
      </c>
      <c r="N17" s="11">
        <v>0</v>
      </c>
      <c r="O17" s="8">
        <v>23</v>
      </c>
      <c r="P17" s="12" t="str">
        <f t="shared" ref="P17:P20" si="20">IF(O17="","",IF(O17=Q17,"△",IF(O17&gt;Q17,"○","●")))</f>
        <v>○</v>
      </c>
      <c r="Q17" s="11">
        <v>0</v>
      </c>
      <c r="R17" s="8">
        <v>2</v>
      </c>
      <c r="S17" s="12" t="str">
        <f t="shared" ref="S17:S21" si="21">IF(R17="","",IF(R17=T17,"△",IF(R17&gt;T17,"○","●")))</f>
        <v>○</v>
      </c>
      <c r="T17" s="11">
        <v>1</v>
      </c>
      <c r="U17" s="8"/>
      <c r="V17" s="12" t="str">
        <f t="shared" ref="V17:V22" si="22">IF(U17="","",IF(U17=W17,"△",IF(U17&gt;W17,"○","●")))</f>
        <v/>
      </c>
      <c r="W17" s="11"/>
      <c r="X17" s="13">
        <f>COUNTIF($C17:$W17,X$25)</f>
        <v>5</v>
      </c>
      <c r="Y17" s="13">
        <f>COUNTIF($C17:$W17,Y$25)</f>
        <v>0</v>
      </c>
      <c r="Z17" s="13">
        <f>COUNTIF($C17:$W17,Z$25)</f>
        <v>0</v>
      </c>
      <c r="AA17" s="13">
        <f>X17*3+Z17</f>
        <v>15</v>
      </c>
      <c r="AB17" s="13">
        <f>SUMIF($C$25:$W$25,AB$16,$C17:$W17)</f>
        <v>31</v>
      </c>
      <c r="AC17" s="13">
        <f>SUMIF($C$25:$W$25,AC$16,$C17:$W17)</f>
        <v>2</v>
      </c>
      <c r="AD17" s="13">
        <f>IFERROR(AB17-AC17,"")</f>
        <v>29</v>
      </c>
      <c r="AE17" s="13">
        <f>SUMPRODUCT(($AA$17:$AA$23*10^5+$AD$17:$AD$23&gt;AA17*10^5+AD17)*1)+1</f>
        <v>1</v>
      </c>
    </row>
    <row r="18" spans="2:34" ht="27.75" customHeight="1">
      <c r="B18" s="53" t="s">
        <v>25</v>
      </c>
      <c r="C18" s="12">
        <f>IF(H17="","",H17)</f>
        <v>1</v>
      </c>
      <c r="D18" s="12" t="str">
        <f>IF(C18="","",IF(C18=E18,"△",IF(C18&gt;E18,"○","●")))</f>
        <v>●</v>
      </c>
      <c r="E18" s="14">
        <f>IF(F17="","",F17)</f>
        <v>2</v>
      </c>
      <c r="F18" s="57"/>
      <c r="G18" s="58"/>
      <c r="H18" s="59"/>
      <c r="I18" s="8">
        <v>6</v>
      </c>
      <c r="J18" s="9" t="str">
        <f t="shared" si="18"/>
        <v>○</v>
      </c>
      <c r="K18" s="10">
        <v>1</v>
      </c>
      <c r="L18" s="8"/>
      <c r="M18" s="9" t="str">
        <f t="shared" si="19"/>
        <v/>
      </c>
      <c r="N18" s="11"/>
      <c r="O18" s="8"/>
      <c r="P18" s="12" t="str">
        <f t="shared" si="20"/>
        <v/>
      </c>
      <c r="Q18" s="11"/>
      <c r="R18" s="8">
        <v>2</v>
      </c>
      <c r="S18" s="12" t="str">
        <f t="shared" si="21"/>
        <v>○</v>
      </c>
      <c r="T18" s="11">
        <v>0</v>
      </c>
      <c r="U18" s="8">
        <v>3</v>
      </c>
      <c r="V18" s="12" t="str">
        <f t="shared" si="22"/>
        <v>○</v>
      </c>
      <c r="W18" s="11">
        <v>0</v>
      </c>
      <c r="X18" s="13">
        <f>COUNTIF($C18:$W18,X$25)</f>
        <v>3</v>
      </c>
      <c r="Y18" s="13">
        <f t="shared" ref="X18:Z23" si="23">COUNTIF($C18:$W18,Y$25)</f>
        <v>1</v>
      </c>
      <c r="Z18" s="13">
        <f t="shared" si="23"/>
        <v>0</v>
      </c>
      <c r="AA18" s="13">
        <f t="shared" ref="AA18:AA23" si="24">X18*3+Z18</f>
        <v>9</v>
      </c>
      <c r="AB18" s="13">
        <f t="shared" ref="AB18:AC23" si="25">SUMIF($C$25:$W$25,AB$16,$C18:$W18)</f>
        <v>12</v>
      </c>
      <c r="AC18" s="13">
        <f t="shared" si="25"/>
        <v>3</v>
      </c>
      <c r="AD18" s="13">
        <f t="shared" ref="AD18:AD23" si="26">IFERROR(AB18-AC18,"")</f>
        <v>9</v>
      </c>
      <c r="AE18" s="13">
        <f>SUMPRODUCT(($AA$17:$AA$23*10^5+$AD$17:$AD$23&gt;AA18*10^5+AD18)*1)+1</f>
        <v>3</v>
      </c>
    </row>
    <row r="19" spans="2:34" ht="27.75" customHeight="1">
      <c r="B19" s="53" t="s">
        <v>26</v>
      </c>
      <c r="C19" s="12">
        <f>IF(K17="","",K17)</f>
        <v>0</v>
      </c>
      <c r="D19" s="12" t="str">
        <f>IF(C19="","",IF(C19=E19,"△",IF(C19&gt;E19,"○","●")))</f>
        <v>●</v>
      </c>
      <c r="E19" s="14">
        <f>IF(I17="","",I17)</f>
        <v>2</v>
      </c>
      <c r="F19" s="15">
        <f>IF(K18="","",K18)</f>
        <v>1</v>
      </c>
      <c r="G19" s="12" t="str">
        <f>IF(F19="","",IF(F19=H19,"△",IF(F19&gt;H19,"○","●")))</f>
        <v>●</v>
      </c>
      <c r="H19" s="14">
        <f>IF(I18="","",I18)</f>
        <v>6</v>
      </c>
      <c r="I19" s="57"/>
      <c r="J19" s="58"/>
      <c r="K19" s="59"/>
      <c r="L19" s="8">
        <v>2</v>
      </c>
      <c r="M19" s="9" t="str">
        <f t="shared" si="19"/>
        <v>○</v>
      </c>
      <c r="N19" s="11">
        <v>0</v>
      </c>
      <c r="O19" s="8"/>
      <c r="P19" s="12" t="str">
        <f t="shared" si="20"/>
        <v/>
      </c>
      <c r="Q19" s="11"/>
      <c r="R19" s="8">
        <v>1</v>
      </c>
      <c r="S19" s="12" t="str">
        <f t="shared" si="21"/>
        <v>○</v>
      </c>
      <c r="T19" s="11">
        <v>0</v>
      </c>
      <c r="U19" s="8"/>
      <c r="V19" s="12" t="str">
        <f t="shared" si="22"/>
        <v/>
      </c>
      <c r="W19" s="11"/>
      <c r="X19" s="13">
        <f t="shared" si="23"/>
        <v>2</v>
      </c>
      <c r="Y19" s="13">
        <f t="shared" si="23"/>
        <v>2</v>
      </c>
      <c r="Z19" s="13">
        <f t="shared" si="23"/>
        <v>0</v>
      </c>
      <c r="AA19" s="13">
        <f t="shared" si="24"/>
        <v>6</v>
      </c>
      <c r="AB19" s="13">
        <f t="shared" si="25"/>
        <v>4</v>
      </c>
      <c r="AC19" s="13">
        <f t="shared" si="25"/>
        <v>8</v>
      </c>
      <c r="AD19" s="13">
        <f t="shared" si="26"/>
        <v>-4</v>
      </c>
      <c r="AE19" s="13">
        <f t="shared" ref="AE19:AE23" si="27">SUMPRODUCT(($AA$17:$AA$23*10^5+$AD$17:$AD$23&gt;AA19*10^5+AD19)*1)+1</f>
        <v>5</v>
      </c>
    </row>
    <row r="20" spans="2:34" ht="27.75" customHeight="1">
      <c r="B20" s="53" t="s">
        <v>27</v>
      </c>
      <c r="C20" s="12">
        <f>IF(N17="","",N17)</f>
        <v>0</v>
      </c>
      <c r="D20" s="12" t="str">
        <f>IF(C20="","",IF(C20=E20,"△",IF(C20&gt;E20,"○","●")))</f>
        <v>●</v>
      </c>
      <c r="E20" s="14">
        <f>IF(L17="","",L17)</f>
        <v>2</v>
      </c>
      <c r="F20" s="15" t="str">
        <f>IF(N18="","",N18)</f>
        <v/>
      </c>
      <c r="G20" s="12" t="str">
        <f>IF(F20="","",IF(F20=H20,"△",IF(F20&gt;H20,"○","●")))</f>
        <v/>
      </c>
      <c r="H20" s="14" t="str">
        <f>IF(L18="","",L18)</f>
        <v/>
      </c>
      <c r="I20" s="15">
        <f>IF(N19="","",N19)</f>
        <v>0</v>
      </c>
      <c r="J20" s="12" t="str">
        <f>IF(I20="","",IF(I20=K20,"△",IF(I20&gt;K20,"○","●")))</f>
        <v>●</v>
      </c>
      <c r="K20" s="14">
        <f>IF(L19="","",L19)</f>
        <v>2</v>
      </c>
      <c r="L20" s="57"/>
      <c r="M20" s="58"/>
      <c r="N20" s="59"/>
      <c r="O20" s="8">
        <v>3</v>
      </c>
      <c r="P20" s="12" t="str">
        <f t="shared" si="20"/>
        <v>○</v>
      </c>
      <c r="Q20" s="11">
        <v>1</v>
      </c>
      <c r="R20" s="8">
        <v>0</v>
      </c>
      <c r="S20" s="12" t="str">
        <f t="shared" si="21"/>
        <v>●</v>
      </c>
      <c r="T20" s="11">
        <v>6</v>
      </c>
      <c r="U20" s="8">
        <v>1</v>
      </c>
      <c r="V20" s="12" t="str">
        <f t="shared" si="22"/>
        <v>●</v>
      </c>
      <c r="W20" s="11">
        <v>6</v>
      </c>
      <c r="X20" s="13">
        <f t="shared" si="23"/>
        <v>1</v>
      </c>
      <c r="Y20" s="13">
        <f t="shared" si="23"/>
        <v>4</v>
      </c>
      <c r="Z20" s="13">
        <f t="shared" si="23"/>
        <v>0</v>
      </c>
      <c r="AA20" s="13">
        <f t="shared" si="24"/>
        <v>3</v>
      </c>
      <c r="AB20" s="13">
        <f>SUMIF($C$25:$W$25,AB$16,$C20:$W20)</f>
        <v>4</v>
      </c>
      <c r="AC20" s="13">
        <f t="shared" si="25"/>
        <v>17</v>
      </c>
      <c r="AD20" s="13">
        <f t="shared" si="26"/>
        <v>-13</v>
      </c>
      <c r="AE20" s="13">
        <f t="shared" si="27"/>
        <v>6</v>
      </c>
    </row>
    <row r="21" spans="2:34" ht="27.75" customHeight="1">
      <c r="B21" s="53" t="s">
        <v>28</v>
      </c>
      <c r="C21" s="16">
        <f>IF(Q17="","",Q17)</f>
        <v>0</v>
      </c>
      <c r="D21" s="17" t="str">
        <f t="shared" ref="D21:D23" si="28">IF(C21="","",IF(C21=E21,"△",IF(C21&gt;E21,"○","●")))</f>
        <v>●</v>
      </c>
      <c r="E21" s="17">
        <f>IF(O17="","",O17)</f>
        <v>23</v>
      </c>
      <c r="F21" s="16" t="str">
        <f>IF(Q18="","",Q18)</f>
        <v/>
      </c>
      <c r="G21" s="17" t="str">
        <f t="shared" ref="G21:G23" si="29">IF(F21="","",IF(F21=H21,"△",IF(F21&gt;H21,"○","●")))</f>
        <v/>
      </c>
      <c r="H21" s="18" t="str">
        <f>IF(O18="","",O18)</f>
        <v/>
      </c>
      <c r="I21" s="17" t="str">
        <f>IF(Q19="","",Q19)</f>
        <v/>
      </c>
      <c r="J21" s="17" t="str">
        <f t="shared" ref="J21:J23" si="30">IF(I21="","",IF(I21=K21,"△",IF(I21&gt;K21,"○","●")))</f>
        <v/>
      </c>
      <c r="K21" s="17" t="str">
        <f>IF(O19="","",O19)</f>
        <v/>
      </c>
      <c r="L21" s="16">
        <f>IF(Q20="","",Q20)</f>
        <v>1</v>
      </c>
      <c r="M21" s="17" t="str">
        <f t="shared" ref="M21:M23" si="31">IF(L21="","",IF(L21=N21,"△",IF(L21&gt;N21,"○","●")))</f>
        <v>●</v>
      </c>
      <c r="N21" s="18">
        <f>IF(O20="","",O20)</f>
        <v>3</v>
      </c>
      <c r="O21" s="57"/>
      <c r="P21" s="58"/>
      <c r="Q21" s="59"/>
      <c r="R21" s="8">
        <v>0</v>
      </c>
      <c r="S21" s="12" t="str">
        <f t="shared" si="21"/>
        <v>●</v>
      </c>
      <c r="T21" s="11">
        <v>8</v>
      </c>
      <c r="U21" s="8">
        <v>0</v>
      </c>
      <c r="V21" s="12" t="str">
        <f t="shared" si="22"/>
        <v>●</v>
      </c>
      <c r="W21" s="11">
        <v>11</v>
      </c>
      <c r="X21" s="13">
        <f t="shared" si="23"/>
        <v>0</v>
      </c>
      <c r="Y21" s="13">
        <f t="shared" si="23"/>
        <v>4</v>
      </c>
      <c r="Z21" s="13">
        <f t="shared" si="23"/>
        <v>0</v>
      </c>
      <c r="AA21" s="13">
        <f t="shared" si="24"/>
        <v>0</v>
      </c>
      <c r="AB21" s="13">
        <f t="shared" si="25"/>
        <v>1</v>
      </c>
      <c r="AC21" s="13">
        <f t="shared" si="25"/>
        <v>45</v>
      </c>
      <c r="AD21" s="13">
        <f t="shared" si="26"/>
        <v>-44</v>
      </c>
      <c r="AE21" s="13">
        <f t="shared" si="27"/>
        <v>7</v>
      </c>
    </row>
    <row r="22" spans="2:34" ht="27.75" customHeight="1">
      <c r="B22" s="53" t="s">
        <v>29</v>
      </c>
      <c r="C22" s="16">
        <f>IF(T17="","",T17)</f>
        <v>1</v>
      </c>
      <c r="D22" s="17" t="str">
        <f t="shared" si="28"/>
        <v>●</v>
      </c>
      <c r="E22" s="17">
        <f>IF(R17="","",R17)</f>
        <v>2</v>
      </c>
      <c r="F22" s="16">
        <f>IF(T18="","",T18)</f>
        <v>0</v>
      </c>
      <c r="G22" s="17" t="str">
        <f t="shared" si="29"/>
        <v>●</v>
      </c>
      <c r="H22" s="18">
        <f>IF(R18="","",R18)</f>
        <v>2</v>
      </c>
      <c r="I22" s="17">
        <f>IF(T19="","",T19)</f>
        <v>0</v>
      </c>
      <c r="J22" s="17" t="str">
        <f t="shared" si="30"/>
        <v>●</v>
      </c>
      <c r="K22" s="17">
        <f>IF(R19="","",R19)</f>
        <v>1</v>
      </c>
      <c r="L22" s="16">
        <f>IF(T20="","",T20)</f>
        <v>6</v>
      </c>
      <c r="M22" s="17" t="str">
        <f t="shared" si="31"/>
        <v>○</v>
      </c>
      <c r="N22" s="18">
        <f>IF(R20="","",R20)</f>
        <v>0</v>
      </c>
      <c r="O22" s="19">
        <f>IF(T21="","",T21)</f>
        <v>8</v>
      </c>
      <c r="P22" s="20" t="str">
        <f t="shared" ref="P22:P23" si="32">IF(O22="","",IF(O22=Q22,"△",IF(O22&gt;Q22,"○","●")))</f>
        <v>○</v>
      </c>
      <c r="Q22" s="21">
        <f>IF(R21="","",R21)</f>
        <v>0</v>
      </c>
      <c r="R22" s="57"/>
      <c r="S22" s="58"/>
      <c r="T22" s="59"/>
      <c r="U22" s="8">
        <v>9</v>
      </c>
      <c r="V22" s="12" t="str">
        <f t="shared" si="22"/>
        <v>○</v>
      </c>
      <c r="W22" s="11">
        <v>0</v>
      </c>
      <c r="X22" s="13">
        <f t="shared" si="23"/>
        <v>3</v>
      </c>
      <c r="Y22" s="13">
        <f t="shared" si="23"/>
        <v>3</v>
      </c>
      <c r="Z22" s="13">
        <f t="shared" si="23"/>
        <v>0</v>
      </c>
      <c r="AA22" s="13">
        <f t="shared" si="24"/>
        <v>9</v>
      </c>
      <c r="AB22" s="13">
        <f t="shared" si="25"/>
        <v>24</v>
      </c>
      <c r="AC22" s="13">
        <f t="shared" si="25"/>
        <v>5</v>
      </c>
      <c r="AD22" s="13">
        <f t="shared" si="26"/>
        <v>19</v>
      </c>
      <c r="AE22" s="13">
        <f t="shared" si="27"/>
        <v>2</v>
      </c>
    </row>
    <row r="23" spans="2:34" ht="27.75" customHeight="1">
      <c r="B23" s="53" t="s">
        <v>30</v>
      </c>
      <c r="C23" s="16" t="str">
        <f>IF(W17="","",W17)</f>
        <v/>
      </c>
      <c r="D23" s="17" t="str">
        <f t="shared" si="28"/>
        <v/>
      </c>
      <c r="E23" s="17" t="str">
        <f>IF(U17="","",U17)</f>
        <v/>
      </c>
      <c r="F23" s="16">
        <f>IF(W18="","",W18)</f>
        <v>0</v>
      </c>
      <c r="G23" s="17" t="str">
        <f t="shared" si="29"/>
        <v>●</v>
      </c>
      <c r="H23" s="18">
        <f>IF(U18="","",U18)</f>
        <v>3</v>
      </c>
      <c r="I23" s="17" t="str">
        <f>IF(W19="","",W19)</f>
        <v/>
      </c>
      <c r="J23" s="17" t="str">
        <f t="shared" si="30"/>
        <v/>
      </c>
      <c r="K23" s="17" t="str">
        <f>IF(U19="","",U19)</f>
        <v/>
      </c>
      <c r="L23" s="16">
        <f>IF(W20="","",W20)</f>
        <v>6</v>
      </c>
      <c r="M23" s="17" t="str">
        <f t="shared" si="31"/>
        <v>○</v>
      </c>
      <c r="N23" s="18">
        <f>IF(U20="","",U20)</f>
        <v>1</v>
      </c>
      <c r="O23" s="16">
        <f>IF(W21="","",W21)</f>
        <v>11</v>
      </c>
      <c r="P23" s="17" t="str">
        <f t="shared" si="32"/>
        <v>○</v>
      </c>
      <c r="Q23" s="18">
        <f>IF(U21="","",U21)</f>
        <v>0</v>
      </c>
      <c r="R23" s="16">
        <f>IF(W22="","",W22)</f>
        <v>0</v>
      </c>
      <c r="S23" s="17" t="str">
        <f t="shared" ref="S23" si="33">IF(R23="","",IF(R23=T23,"△",IF(R23&gt;T23,"○","●")))</f>
        <v>●</v>
      </c>
      <c r="T23" s="22">
        <f>IF(U22="","",U22)</f>
        <v>9</v>
      </c>
      <c r="U23" s="57"/>
      <c r="V23" s="58"/>
      <c r="W23" s="59"/>
      <c r="X23" s="13">
        <f t="shared" si="23"/>
        <v>2</v>
      </c>
      <c r="Y23" s="13">
        <f t="shared" si="23"/>
        <v>2</v>
      </c>
      <c r="Z23" s="13">
        <f t="shared" si="23"/>
        <v>0</v>
      </c>
      <c r="AA23" s="13">
        <f t="shared" si="24"/>
        <v>6</v>
      </c>
      <c r="AB23" s="13">
        <f t="shared" si="25"/>
        <v>17</v>
      </c>
      <c r="AC23" s="13">
        <f t="shared" si="25"/>
        <v>13</v>
      </c>
      <c r="AD23" s="13">
        <f t="shared" si="26"/>
        <v>4</v>
      </c>
      <c r="AE23" s="13">
        <f t="shared" si="27"/>
        <v>4</v>
      </c>
      <c r="AF23" s="23"/>
      <c r="AG23" s="24"/>
      <c r="AH23" s="24"/>
    </row>
    <row r="24" spans="2:34" ht="27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7"/>
      <c r="U24" s="28"/>
      <c r="V24" s="28"/>
      <c r="W24" s="26"/>
      <c r="X24" s="60"/>
      <c r="Y24" s="60"/>
      <c r="Z24" s="60"/>
      <c r="AA24" s="26"/>
      <c r="AB24" s="26"/>
      <c r="AC24" s="26"/>
      <c r="AD24" s="26"/>
      <c r="AE24" s="26"/>
      <c r="AF24" s="40"/>
      <c r="AG24" s="40"/>
      <c r="AH24" s="40"/>
    </row>
    <row r="25" spans="2:34" ht="11.25" customHeight="1">
      <c r="B25" s="31"/>
      <c r="C25" s="32" t="s">
        <v>18</v>
      </c>
      <c r="D25" s="33"/>
      <c r="E25" s="33" t="s">
        <v>19</v>
      </c>
      <c r="F25" s="33" t="s">
        <v>18</v>
      </c>
      <c r="G25" s="33"/>
      <c r="H25" s="33" t="s">
        <v>19</v>
      </c>
      <c r="I25" s="33" t="s">
        <v>18</v>
      </c>
      <c r="J25" s="33"/>
      <c r="K25" s="33" t="s">
        <v>19</v>
      </c>
      <c r="L25" s="33" t="s">
        <v>18</v>
      </c>
      <c r="M25" s="33"/>
      <c r="N25" s="33" t="s">
        <v>19</v>
      </c>
      <c r="O25" s="33" t="s">
        <v>18</v>
      </c>
      <c r="P25" s="33"/>
      <c r="Q25" s="33" t="s">
        <v>19</v>
      </c>
      <c r="R25" s="33" t="s">
        <v>18</v>
      </c>
      <c r="S25" s="33"/>
      <c r="T25" s="33" t="s">
        <v>19</v>
      </c>
      <c r="U25" s="33" t="s">
        <v>18</v>
      </c>
      <c r="V25" s="33"/>
      <c r="W25" s="33" t="s">
        <v>19</v>
      </c>
      <c r="X25" s="34" t="s">
        <v>20</v>
      </c>
      <c r="Y25" s="34" t="s">
        <v>21</v>
      </c>
      <c r="Z25" s="34" t="s">
        <v>22</v>
      </c>
      <c r="AA25" s="34"/>
      <c r="AB25" s="34"/>
      <c r="AC25" s="41"/>
      <c r="AD25" s="42"/>
      <c r="AE25" s="42"/>
      <c r="AF25" s="3"/>
      <c r="AG25" s="3"/>
      <c r="AH25" s="3"/>
    </row>
    <row r="26" spans="2:34" ht="11.25" customHeight="1"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1"/>
      <c r="AB26" s="41"/>
      <c r="AC26" s="41"/>
      <c r="AD26" s="42"/>
      <c r="AE26" s="42"/>
      <c r="AF26" s="3"/>
      <c r="AG26" s="3"/>
      <c r="AH26" s="3"/>
    </row>
    <row r="27" spans="2:34" ht="11.25" customHeight="1">
      <c r="B27" s="3"/>
      <c r="C27" s="3"/>
      <c r="D27" s="3"/>
      <c r="E27" s="3"/>
      <c r="F27" s="3"/>
      <c r="G27" s="3"/>
      <c r="H27" s="3"/>
      <c r="I27" s="3"/>
      <c r="J27" s="3"/>
      <c r="K27" s="4" t="str">
        <f>IF(COUNT(J27,L27)&lt;2,"",TEXT(J27-L27,"○;●;△"))</f>
        <v/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61" t="s">
        <v>1</v>
      </c>
      <c r="AA27" s="62"/>
      <c r="AB27" s="62"/>
      <c r="AC27" s="62"/>
      <c r="AD27" s="62"/>
      <c r="AE27" s="62"/>
    </row>
    <row r="28" spans="2:34" ht="27.75" customHeight="1">
      <c r="B28" s="5" t="s">
        <v>31</v>
      </c>
      <c r="C28" s="63" t="str">
        <f>B29</f>
        <v>スクールイエロー</v>
      </c>
      <c r="D28" s="64"/>
      <c r="E28" s="64"/>
      <c r="F28" s="64" t="str">
        <f>B30</f>
        <v>ノース　ホワイト</v>
      </c>
      <c r="G28" s="65"/>
      <c r="H28" s="64"/>
      <c r="I28" s="64" t="str">
        <f>B31</f>
        <v>浜　分</v>
      </c>
      <c r="J28" s="64"/>
      <c r="K28" s="64"/>
      <c r="L28" s="64" t="str">
        <f>B32</f>
        <v>乙　部</v>
      </c>
      <c r="M28" s="64"/>
      <c r="N28" s="66"/>
      <c r="O28" s="66" t="str">
        <f>B33</f>
        <v>フロンティア</v>
      </c>
      <c r="P28" s="67"/>
      <c r="Q28" s="68"/>
      <c r="R28" s="66" t="str">
        <f>B34</f>
        <v>ＣＯＲＡＺＯＮ</v>
      </c>
      <c r="S28" s="67"/>
      <c r="T28" s="68"/>
      <c r="U28" s="66" t="str">
        <f>B35</f>
        <v>鷲　ノ　木</v>
      </c>
      <c r="V28" s="67"/>
      <c r="W28" s="68"/>
      <c r="X28" s="6" t="s">
        <v>3</v>
      </c>
      <c r="Y28" s="54" t="s">
        <v>4</v>
      </c>
      <c r="Z28" s="54" t="s">
        <v>5</v>
      </c>
      <c r="AA28" s="53" t="s">
        <v>6</v>
      </c>
      <c r="AB28" s="53" t="s">
        <v>7</v>
      </c>
      <c r="AC28" s="53" t="s">
        <v>8</v>
      </c>
      <c r="AD28" s="53" t="s">
        <v>9</v>
      </c>
      <c r="AE28" s="53" t="s">
        <v>10</v>
      </c>
    </row>
    <row r="29" spans="2:34" ht="27.75" customHeight="1">
      <c r="B29" s="7" t="s">
        <v>32</v>
      </c>
      <c r="C29" s="57"/>
      <c r="D29" s="58"/>
      <c r="E29" s="59"/>
      <c r="F29" s="8">
        <v>1</v>
      </c>
      <c r="G29" s="9" t="str">
        <f t="shared" ref="G29" si="34">IF(F29="","",IF(F29=H29,"△",IF(F29&gt;H29,"○","●")))</f>
        <v>●</v>
      </c>
      <c r="H29" s="10">
        <v>5</v>
      </c>
      <c r="I29" s="8">
        <v>13</v>
      </c>
      <c r="J29" s="9" t="str">
        <f t="shared" ref="J29:J30" si="35">IF(I29="","",IF(I29=K29,"△",IF(I29&gt;K29,"○","●")))</f>
        <v>○</v>
      </c>
      <c r="K29" s="10">
        <v>1</v>
      </c>
      <c r="L29" s="8"/>
      <c r="M29" s="9" t="str">
        <f t="shared" ref="M29:M31" si="36">IF(L29="","",IF(L29=N29,"△",IF(L29&gt;N29,"○","●")))</f>
        <v/>
      </c>
      <c r="N29" s="11"/>
      <c r="O29" s="8">
        <v>0</v>
      </c>
      <c r="P29" s="12" t="str">
        <f t="shared" ref="P29:P32" si="37">IF(O29="","",IF(O29=Q29,"△",IF(O29&gt;Q29,"○","●")))</f>
        <v>●</v>
      </c>
      <c r="Q29" s="11">
        <v>2</v>
      </c>
      <c r="R29" s="8">
        <v>13</v>
      </c>
      <c r="S29" s="12" t="str">
        <f t="shared" ref="S29:S33" si="38">IF(R29="","",IF(R29=T29,"△",IF(R29&gt;T29,"○","●")))</f>
        <v>○</v>
      </c>
      <c r="T29" s="11">
        <v>0</v>
      </c>
      <c r="U29" s="8"/>
      <c r="V29" s="12" t="str">
        <f t="shared" ref="V29:V34" si="39">IF(U29="","",IF(U29=W29,"△",IF(U29&gt;W29,"○","●")))</f>
        <v/>
      </c>
      <c r="W29" s="11"/>
      <c r="X29" s="13">
        <f>COUNTIF($C29:$W29,X$37)</f>
        <v>2</v>
      </c>
      <c r="Y29" s="13">
        <f>COUNTIF($C29:$W29,Y$37)</f>
        <v>2</v>
      </c>
      <c r="Z29" s="13">
        <f>COUNTIF($C29:$W29,Z$37)</f>
        <v>0</v>
      </c>
      <c r="AA29" s="13">
        <f t="shared" ref="AA29:AA35" si="40">X29*3+Z29</f>
        <v>6</v>
      </c>
      <c r="AB29" s="13">
        <f>SUMIF($C$37:$W$37,AB$28,$C29:$W29)</f>
        <v>27</v>
      </c>
      <c r="AC29" s="13">
        <f>SUMIF($C$37:$W$37,AC$28,$C29:$W29)</f>
        <v>8</v>
      </c>
      <c r="AD29" s="13">
        <f t="shared" ref="AD29:AD35" si="41">IFERROR(AB29-AC29,"")</f>
        <v>19</v>
      </c>
      <c r="AE29" s="13">
        <f ca="1">SUMPRODUCT(($AA$29:$AA$35*10^5+$AD$29:$AD$35&gt;AA29*10^5+AD29)*1)+1</f>
        <v>3</v>
      </c>
    </row>
    <row r="30" spans="2:34" ht="27.75" customHeight="1">
      <c r="B30" s="53" t="s">
        <v>33</v>
      </c>
      <c r="C30" s="12">
        <f>IF(H29="","",H29)</f>
        <v>5</v>
      </c>
      <c r="D30" s="12" t="str">
        <f>IF(C30="","",IF(C30=E30,"△",IF(C30&gt;E30,"○","●")))</f>
        <v>○</v>
      </c>
      <c r="E30" s="14">
        <f>IF(F29="","",F29)</f>
        <v>1</v>
      </c>
      <c r="F30" s="57"/>
      <c r="G30" s="58"/>
      <c r="H30" s="59"/>
      <c r="I30" s="8">
        <v>7</v>
      </c>
      <c r="J30" s="9" t="str">
        <f t="shared" si="35"/>
        <v>○</v>
      </c>
      <c r="K30" s="10">
        <v>1</v>
      </c>
      <c r="L30" s="8"/>
      <c r="M30" s="9" t="str">
        <f t="shared" si="36"/>
        <v/>
      </c>
      <c r="N30" s="11"/>
      <c r="O30" s="8">
        <v>2</v>
      </c>
      <c r="P30" s="12" t="str">
        <f t="shared" si="37"/>
        <v>○</v>
      </c>
      <c r="Q30" s="11">
        <v>1</v>
      </c>
      <c r="R30" s="8">
        <v>8</v>
      </c>
      <c r="S30" s="12" t="str">
        <f t="shared" si="38"/>
        <v>○</v>
      </c>
      <c r="T30" s="11">
        <v>0</v>
      </c>
      <c r="U30" s="8">
        <v>19</v>
      </c>
      <c r="V30" s="12" t="str">
        <f t="shared" si="39"/>
        <v>○</v>
      </c>
      <c r="W30" s="11">
        <v>0</v>
      </c>
      <c r="X30" s="13">
        <f>COUNTIF($C30:$W30,X$37)</f>
        <v>5</v>
      </c>
      <c r="Y30" s="13">
        <f t="shared" ref="X30:Z35" si="42">COUNTIF($C30:$W30,Y$37)</f>
        <v>0</v>
      </c>
      <c r="Z30" s="13">
        <f t="shared" si="42"/>
        <v>0</v>
      </c>
      <c r="AA30" s="13">
        <f t="shared" si="40"/>
        <v>15</v>
      </c>
      <c r="AB30" s="13">
        <f t="shared" ref="AB30:AC35" ca="1" si="43">SUMIF($C$37:$Z$37,AB$28,$C30:$W30)</f>
        <v>41</v>
      </c>
      <c r="AC30" s="13">
        <f t="shared" ca="1" si="43"/>
        <v>3</v>
      </c>
      <c r="AD30" s="13">
        <f t="shared" ca="1" si="41"/>
        <v>38</v>
      </c>
      <c r="AE30" s="13">
        <f ca="1">SUMPRODUCT(($AA$29:$AA$35*10^5+$AD$29:$AD$35&gt;AA30*10^5+AD30)*1)+1</f>
        <v>1</v>
      </c>
    </row>
    <row r="31" spans="2:34" ht="27.75" customHeight="1">
      <c r="B31" s="53" t="s">
        <v>34</v>
      </c>
      <c r="C31" s="12">
        <f>IF(K29="","",K29)</f>
        <v>1</v>
      </c>
      <c r="D31" s="12" t="str">
        <f>IF(C31="","",IF(C31=E31,"△",IF(C31&gt;E31,"○","●")))</f>
        <v>●</v>
      </c>
      <c r="E31" s="14">
        <f>IF(I29="","",I29)</f>
        <v>13</v>
      </c>
      <c r="F31" s="15">
        <f>IF(K30="","",K30)</f>
        <v>1</v>
      </c>
      <c r="G31" s="12" t="str">
        <f>IF(F31="","",IF(F31=H31,"△",IF(F31&gt;H31,"○","●")))</f>
        <v>●</v>
      </c>
      <c r="H31" s="14">
        <f>IF(I30="","",I30)</f>
        <v>7</v>
      </c>
      <c r="I31" s="57"/>
      <c r="J31" s="58"/>
      <c r="K31" s="59"/>
      <c r="L31" s="8">
        <v>0</v>
      </c>
      <c r="M31" s="9" t="str">
        <f t="shared" si="36"/>
        <v>●</v>
      </c>
      <c r="N31" s="11">
        <v>4</v>
      </c>
      <c r="O31" s="8">
        <v>0</v>
      </c>
      <c r="P31" s="12" t="str">
        <f t="shared" si="37"/>
        <v>●</v>
      </c>
      <c r="Q31" s="11">
        <v>10</v>
      </c>
      <c r="R31" s="8"/>
      <c r="S31" s="12" t="str">
        <f t="shared" si="38"/>
        <v/>
      </c>
      <c r="T31" s="11"/>
      <c r="U31" s="8"/>
      <c r="V31" s="12" t="str">
        <f t="shared" si="39"/>
        <v/>
      </c>
      <c r="W31" s="11"/>
      <c r="X31" s="13">
        <f t="shared" si="42"/>
        <v>0</v>
      </c>
      <c r="Y31" s="13">
        <f t="shared" si="42"/>
        <v>4</v>
      </c>
      <c r="Z31" s="13">
        <f t="shared" si="42"/>
        <v>0</v>
      </c>
      <c r="AA31" s="13">
        <f>X31*3+Z31</f>
        <v>0</v>
      </c>
      <c r="AB31" s="13">
        <f t="shared" ca="1" si="43"/>
        <v>2</v>
      </c>
      <c r="AC31" s="13">
        <f t="shared" ca="1" si="43"/>
        <v>34</v>
      </c>
      <c r="AD31" s="13">
        <f t="shared" ca="1" si="41"/>
        <v>-32</v>
      </c>
      <c r="AE31" s="13">
        <f ca="1">SUMPRODUCT(($AA$29:$AA$35*10^5+$AD$29:$AD$35&gt;AA31*10^5+AD31)*1)+1</f>
        <v>7</v>
      </c>
    </row>
    <row r="32" spans="2:34" ht="27.75" customHeight="1">
      <c r="B32" s="53" t="s">
        <v>35</v>
      </c>
      <c r="C32" s="12" t="str">
        <f>IF(N29="","",N29)</f>
        <v/>
      </c>
      <c r="D32" s="12" t="str">
        <f>IF(C32="","",IF(C32=E32,"△",IF(C32&gt;E32,"○","●")))</f>
        <v/>
      </c>
      <c r="E32" s="14" t="str">
        <f>IF(L29="","",L29)</f>
        <v/>
      </c>
      <c r="F32" s="15" t="str">
        <f>IF(N30="","",N30)</f>
        <v/>
      </c>
      <c r="G32" s="12" t="str">
        <f>IF(F32="","",IF(F32=H32,"△",IF(F32&gt;H32,"○","●")))</f>
        <v/>
      </c>
      <c r="H32" s="14" t="str">
        <f>IF(L30="","",L30)</f>
        <v/>
      </c>
      <c r="I32" s="15">
        <f>IF(N31="","",N31)</f>
        <v>4</v>
      </c>
      <c r="J32" s="12" t="str">
        <f>IF(I32="","",IF(I32=K32,"△",IF(I32&gt;K32,"○","●")))</f>
        <v>○</v>
      </c>
      <c r="K32" s="14">
        <f>IF(L31="","",L31)</f>
        <v>0</v>
      </c>
      <c r="L32" s="57"/>
      <c r="M32" s="58"/>
      <c r="N32" s="59"/>
      <c r="O32" s="8">
        <v>0</v>
      </c>
      <c r="P32" s="12" t="str">
        <f t="shared" si="37"/>
        <v>●</v>
      </c>
      <c r="Q32" s="11">
        <v>1</v>
      </c>
      <c r="R32" s="8">
        <v>1</v>
      </c>
      <c r="S32" s="12" t="str">
        <f t="shared" si="38"/>
        <v>●</v>
      </c>
      <c r="T32" s="11">
        <v>3</v>
      </c>
      <c r="U32" s="8">
        <v>10</v>
      </c>
      <c r="V32" s="12" t="str">
        <f t="shared" si="39"/>
        <v>○</v>
      </c>
      <c r="W32" s="11">
        <v>0</v>
      </c>
      <c r="X32" s="13">
        <f t="shared" si="42"/>
        <v>2</v>
      </c>
      <c r="Y32" s="13">
        <f t="shared" si="42"/>
        <v>2</v>
      </c>
      <c r="Z32" s="13">
        <f t="shared" si="42"/>
        <v>0</v>
      </c>
      <c r="AA32" s="13">
        <f t="shared" si="40"/>
        <v>6</v>
      </c>
      <c r="AB32" s="13">
        <f t="shared" ca="1" si="43"/>
        <v>15</v>
      </c>
      <c r="AC32" s="13">
        <f t="shared" ca="1" si="43"/>
        <v>4</v>
      </c>
      <c r="AD32" s="13">
        <f t="shared" ca="1" si="41"/>
        <v>11</v>
      </c>
      <c r="AE32" s="13">
        <f t="shared" ref="AE32:AE35" ca="1" si="44">SUMPRODUCT(($AA$29:$AA$35*10^5+$AD$29:$AD$35&gt;AA32*10^5+AD32)*1)+1</f>
        <v>4</v>
      </c>
    </row>
    <row r="33" spans="2:38" ht="27.75" customHeight="1">
      <c r="B33" s="53" t="s">
        <v>36</v>
      </c>
      <c r="C33" s="16">
        <f>IF(Q29="","",Q29)</f>
        <v>2</v>
      </c>
      <c r="D33" s="17" t="str">
        <f t="shared" ref="D33:D35" si="45">IF(C33="","",IF(C33=E33,"△",IF(C33&gt;E33,"○","●")))</f>
        <v>○</v>
      </c>
      <c r="E33" s="17">
        <f>IF(O29="","",O29)</f>
        <v>0</v>
      </c>
      <c r="F33" s="16">
        <f>IF(Q30="","",Q30)</f>
        <v>1</v>
      </c>
      <c r="G33" s="17" t="str">
        <f t="shared" ref="G33:G35" si="46">IF(F33="","",IF(F33=H33,"△",IF(F33&gt;H33,"○","●")))</f>
        <v>●</v>
      </c>
      <c r="H33" s="18">
        <f>IF(O30="","",O30)</f>
        <v>2</v>
      </c>
      <c r="I33" s="17">
        <f>IF(Q31="","",Q31)</f>
        <v>10</v>
      </c>
      <c r="J33" s="17" t="str">
        <f t="shared" ref="J33:J35" si="47">IF(I33="","",IF(I33=K33,"△",IF(I33&gt;K33,"○","●")))</f>
        <v>○</v>
      </c>
      <c r="K33" s="17">
        <f>IF(O31="","",O31)</f>
        <v>0</v>
      </c>
      <c r="L33" s="16">
        <f>IF(Q32="","",Q32)</f>
        <v>1</v>
      </c>
      <c r="M33" s="17" t="str">
        <f t="shared" ref="M33:M35" si="48">IF(L33="","",IF(L33=N33,"△",IF(L33&gt;N33,"○","●")))</f>
        <v>○</v>
      </c>
      <c r="N33" s="18">
        <f>IF(O32="","",O32)</f>
        <v>0</v>
      </c>
      <c r="O33" s="57"/>
      <c r="P33" s="58"/>
      <c r="Q33" s="59"/>
      <c r="R33" s="8">
        <v>14</v>
      </c>
      <c r="S33" s="12" t="str">
        <f t="shared" si="38"/>
        <v>○</v>
      </c>
      <c r="T33" s="11">
        <v>1</v>
      </c>
      <c r="U33" s="8"/>
      <c r="V33" s="12" t="str">
        <f t="shared" si="39"/>
        <v/>
      </c>
      <c r="W33" s="11"/>
      <c r="X33" s="13">
        <f t="shared" si="42"/>
        <v>4</v>
      </c>
      <c r="Y33" s="13">
        <f t="shared" si="42"/>
        <v>1</v>
      </c>
      <c r="Z33" s="13">
        <f t="shared" si="42"/>
        <v>0</v>
      </c>
      <c r="AA33" s="13">
        <f t="shared" si="40"/>
        <v>12</v>
      </c>
      <c r="AB33" s="13">
        <f t="shared" ca="1" si="43"/>
        <v>28</v>
      </c>
      <c r="AC33" s="13">
        <f t="shared" ca="1" si="43"/>
        <v>3</v>
      </c>
      <c r="AD33" s="13">
        <f t="shared" ca="1" si="41"/>
        <v>25</v>
      </c>
      <c r="AE33" s="13">
        <f t="shared" ca="1" si="44"/>
        <v>2</v>
      </c>
    </row>
    <row r="34" spans="2:38" ht="27.75" customHeight="1">
      <c r="B34" s="53" t="s">
        <v>37</v>
      </c>
      <c r="C34" s="16">
        <f>IF(T29="","",T29)</f>
        <v>0</v>
      </c>
      <c r="D34" s="17" t="str">
        <f t="shared" si="45"/>
        <v>●</v>
      </c>
      <c r="E34" s="17">
        <f>IF(R29="","",R29)</f>
        <v>13</v>
      </c>
      <c r="F34" s="16">
        <f>IF(T30="","",T30)</f>
        <v>0</v>
      </c>
      <c r="G34" s="17" t="str">
        <f t="shared" si="46"/>
        <v>●</v>
      </c>
      <c r="H34" s="18">
        <f>IF(R30="","",R30)</f>
        <v>8</v>
      </c>
      <c r="I34" s="17" t="str">
        <f>IF(T31="","",T31)</f>
        <v/>
      </c>
      <c r="J34" s="17" t="str">
        <f t="shared" si="47"/>
        <v/>
      </c>
      <c r="K34" s="17" t="str">
        <f>IF(R31="","",R31)</f>
        <v/>
      </c>
      <c r="L34" s="16">
        <f>IF(T32="","",T32)</f>
        <v>3</v>
      </c>
      <c r="M34" s="17" t="str">
        <f t="shared" si="48"/>
        <v>○</v>
      </c>
      <c r="N34" s="18">
        <f>IF(R32="","",R32)</f>
        <v>1</v>
      </c>
      <c r="O34" s="19">
        <f>IF(T33="","",T33)</f>
        <v>1</v>
      </c>
      <c r="P34" s="20" t="str">
        <f t="shared" ref="P34:P35" si="49">IF(O34="","",IF(O34=Q34,"△",IF(O34&gt;Q34,"○","●")))</f>
        <v>●</v>
      </c>
      <c r="Q34" s="21">
        <f>IF(R33="","",R33)</f>
        <v>14</v>
      </c>
      <c r="R34" s="57"/>
      <c r="S34" s="58"/>
      <c r="T34" s="59"/>
      <c r="U34" s="8"/>
      <c r="V34" s="12" t="str">
        <f t="shared" si="39"/>
        <v/>
      </c>
      <c r="W34" s="11"/>
      <c r="X34" s="13">
        <f t="shared" si="42"/>
        <v>1</v>
      </c>
      <c r="Y34" s="13">
        <f t="shared" si="42"/>
        <v>3</v>
      </c>
      <c r="Z34" s="13">
        <f t="shared" si="42"/>
        <v>0</v>
      </c>
      <c r="AA34" s="13">
        <f t="shared" si="40"/>
        <v>3</v>
      </c>
      <c r="AB34" s="13">
        <f t="shared" ca="1" si="43"/>
        <v>4</v>
      </c>
      <c r="AC34" s="13">
        <f t="shared" ca="1" si="43"/>
        <v>36</v>
      </c>
      <c r="AD34" s="13">
        <f t="shared" ca="1" si="41"/>
        <v>-32</v>
      </c>
      <c r="AE34" s="13">
        <f t="shared" ca="1" si="44"/>
        <v>5</v>
      </c>
    </row>
    <row r="35" spans="2:38" ht="27.75" customHeight="1">
      <c r="B35" s="53" t="s">
        <v>38</v>
      </c>
      <c r="C35" s="16" t="str">
        <f>IF(W29="","",W29)</f>
        <v/>
      </c>
      <c r="D35" s="17" t="str">
        <f t="shared" si="45"/>
        <v/>
      </c>
      <c r="E35" s="17" t="str">
        <f>IF(U29="","",U29)</f>
        <v/>
      </c>
      <c r="F35" s="16">
        <f>IF(W30="","",W30)</f>
        <v>0</v>
      </c>
      <c r="G35" s="17" t="str">
        <f t="shared" si="46"/>
        <v>●</v>
      </c>
      <c r="H35" s="18">
        <f>IF(U30="","",U30)</f>
        <v>19</v>
      </c>
      <c r="I35" s="17" t="str">
        <f>IF(W31="","",W31)</f>
        <v/>
      </c>
      <c r="J35" s="17" t="str">
        <f t="shared" si="47"/>
        <v/>
      </c>
      <c r="K35" s="17" t="str">
        <f>IF(U31="","",U31)</f>
        <v/>
      </c>
      <c r="L35" s="16">
        <f>IF(W32="","",W32)</f>
        <v>0</v>
      </c>
      <c r="M35" s="17" t="str">
        <f t="shared" si="48"/>
        <v>●</v>
      </c>
      <c r="N35" s="18">
        <f>IF(U32="","",U32)</f>
        <v>10</v>
      </c>
      <c r="O35" s="16" t="str">
        <f>IF(W33="","",W33)</f>
        <v/>
      </c>
      <c r="P35" s="17" t="str">
        <f t="shared" si="49"/>
        <v/>
      </c>
      <c r="Q35" s="18" t="str">
        <f>IF(U33="","",U33)</f>
        <v/>
      </c>
      <c r="R35" s="16" t="str">
        <f>IF(W34="","",W34)</f>
        <v/>
      </c>
      <c r="S35" s="17" t="str">
        <f t="shared" ref="S35" si="50">IF(R35="","",IF(R35=T35,"△",IF(R35&gt;T35,"○","●")))</f>
        <v/>
      </c>
      <c r="T35" s="22" t="str">
        <f>IF(U34="","",U34)</f>
        <v/>
      </c>
      <c r="U35" s="57"/>
      <c r="V35" s="58"/>
      <c r="W35" s="59"/>
      <c r="X35" s="13">
        <f t="shared" si="42"/>
        <v>0</v>
      </c>
      <c r="Y35" s="13">
        <f t="shared" si="42"/>
        <v>2</v>
      </c>
      <c r="Z35" s="13">
        <f t="shared" si="42"/>
        <v>0</v>
      </c>
      <c r="AA35" s="13">
        <f t="shared" si="40"/>
        <v>0</v>
      </c>
      <c r="AB35" s="13">
        <f t="shared" ca="1" si="43"/>
        <v>0</v>
      </c>
      <c r="AC35" s="13">
        <f t="shared" ca="1" si="43"/>
        <v>29</v>
      </c>
      <c r="AD35" s="13">
        <f t="shared" ca="1" si="41"/>
        <v>-29</v>
      </c>
      <c r="AE35" s="13">
        <f t="shared" ca="1" si="44"/>
        <v>6</v>
      </c>
      <c r="AF35" s="23"/>
      <c r="AG35" s="24"/>
      <c r="AH35" s="24"/>
      <c r="AI35" s="24"/>
    </row>
    <row r="36" spans="2:38" ht="27.75" customHeight="1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30"/>
      <c r="P36" s="30"/>
      <c r="Q36" s="30"/>
      <c r="R36" s="30"/>
      <c r="S36" s="30"/>
      <c r="T36" s="48"/>
      <c r="U36" s="28"/>
      <c r="V36" s="28"/>
      <c r="W36" s="26"/>
      <c r="X36" s="60"/>
      <c r="Y36" s="60"/>
      <c r="Z36" s="60"/>
      <c r="AA36" s="26"/>
      <c r="AB36" s="26"/>
      <c r="AC36" s="26"/>
      <c r="AD36" s="26"/>
      <c r="AE36" s="26"/>
      <c r="AF36" s="40"/>
      <c r="AG36" s="40"/>
      <c r="AH36" s="40"/>
      <c r="AI36" s="24"/>
    </row>
    <row r="37" spans="2:38" ht="11.25" customHeight="1">
      <c r="B37" s="49"/>
      <c r="C37" s="50" t="s">
        <v>18</v>
      </c>
      <c r="D37" s="51"/>
      <c r="E37" s="51" t="s">
        <v>19</v>
      </c>
      <c r="F37" s="51" t="s">
        <v>18</v>
      </c>
      <c r="G37" s="51"/>
      <c r="H37" s="51" t="s">
        <v>19</v>
      </c>
      <c r="I37" s="51" t="s">
        <v>18</v>
      </c>
      <c r="J37" s="51"/>
      <c r="K37" s="51" t="s">
        <v>19</v>
      </c>
      <c r="L37" s="51" t="s">
        <v>18</v>
      </c>
      <c r="M37" s="51"/>
      <c r="N37" s="51" t="s">
        <v>19</v>
      </c>
      <c r="O37" s="51" t="s">
        <v>18</v>
      </c>
      <c r="P37" s="51"/>
      <c r="Q37" s="51" t="s">
        <v>19</v>
      </c>
      <c r="R37" s="51" t="s">
        <v>18</v>
      </c>
      <c r="S37" s="51"/>
      <c r="T37" s="51" t="s">
        <v>19</v>
      </c>
      <c r="U37" s="51" t="s">
        <v>18</v>
      </c>
      <c r="V37" s="51"/>
      <c r="W37" s="51" t="s">
        <v>19</v>
      </c>
      <c r="X37" s="52" t="s">
        <v>20</v>
      </c>
      <c r="Y37" s="52" t="s">
        <v>21</v>
      </c>
      <c r="Z37" s="52" t="s">
        <v>22</v>
      </c>
      <c r="AA37" s="52"/>
      <c r="AB37" s="52"/>
      <c r="AC37" s="52"/>
      <c r="AD37" s="49"/>
      <c r="AE37" s="49"/>
      <c r="AF37" s="42"/>
      <c r="AG37" s="42"/>
      <c r="AH37" s="42"/>
    </row>
    <row r="38" spans="2:38" ht="11.25" customHeight="1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6"/>
      <c r="AJ38" s="47"/>
      <c r="AK38" s="47"/>
      <c r="AL38" s="47"/>
    </row>
    <row r="39" spans="2:38" ht="11.25" customHeight="1">
      <c r="B39" s="3"/>
      <c r="C39" s="3"/>
      <c r="D39" s="3"/>
      <c r="E39" s="3"/>
      <c r="F39" s="3"/>
      <c r="G39" s="3"/>
      <c r="H39" s="3"/>
      <c r="I39" s="3"/>
      <c r="J39" s="3"/>
      <c r="K39" s="4" t="str">
        <f>IF(COUNT(J39,L39)&lt;2,"",TEXT(J39-L39,"○;●;△"))</f>
        <v/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61" t="s">
        <v>1</v>
      </c>
      <c r="AA39" s="62"/>
      <c r="AB39" s="62"/>
      <c r="AC39" s="62"/>
      <c r="AD39" s="62"/>
      <c r="AE39" s="62"/>
    </row>
    <row r="40" spans="2:38" ht="27.75" customHeight="1">
      <c r="B40" s="5" t="s">
        <v>39</v>
      </c>
      <c r="C40" s="63" t="str">
        <f>B41</f>
        <v>プレイフルプリメーロ</v>
      </c>
      <c r="D40" s="64"/>
      <c r="E40" s="64"/>
      <c r="F40" s="64" t="str">
        <f>B42</f>
        <v>サン・スポ2nd</v>
      </c>
      <c r="G40" s="65"/>
      <c r="H40" s="64"/>
      <c r="I40" s="64" t="str">
        <f>B43</f>
        <v>ジュニJ 2</v>
      </c>
      <c r="J40" s="64"/>
      <c r="K40" s="64"/>
      <c r="L40" s="64" t="str">
        <f>B44</f>
        <v>今　金</v>
      </c>
      <c r="M40" s="64"/>
      <c r="N40" s="66"/>
      <c r="O40" s="66" t="str">
        <f>B45</f>
        <v>日　吉</v>
      </c>
      <c r="P40" s="67"/>
      <c r="Q40" s="68"/>
      <c r="R40" s="66" t="str">
        <f>B46</f>
        <v>グランツ</v>
      </c>
      <c r="S40" s="67"/>
      <c r="T40" s="68"/>
      <c r="U40" s="66" t="str">
        <f>B47</f>
        <v>砂　原</v>
      </c>
      <c r="V40" s="67"/>
      <c r="W40" s="68"/>
      <c r="X40" s="6" t="s">
        <v>3</v>
      </c>
      <c r="Y40" s="54" t="s">
        <v>4</v>
      </c>
      <c r="Z40" s="54" t="s">
        <v>5</v>
      </c>
      <c r="AA40" s="53" t="s">
        <v>6</v>
      </c>
      <c r="AB40" s="53" t="s">
        <v>7</v>
      </c>
      <c r="AC40" s="53" t="s">
        <v>8</v>
      </c>
      <c r="AD40" s="53" t="s">
        <v>9</v>
      </c>
      <c r="AE40" s="53" t="s">
        <v>10</v>
      </c>
    </row>
    <row r="41" spans="2:38" ht="27.75" customHeight="1">
      <c r="B41" s="7" t="s">
        <v>40</v>
      </c>
      <c r="C41" s="57"/>
      <c r="D41" s="58"/>
      <c r="E41" s="59"/>
      <c r="F41" s="8"/>
      <c r="G41" s="9" t="str">
        <f t="shared" ref="G41" si="51">IF(F41="","",IF(F41=H41,"△",IF(F41&gt;H41,"○","●")))</f>
        <v/>
      </c>
      <c r="H41" s="10"/>
      <c r="I41" s="8">
        <v>7</v>
      </c>
      <c r="J41" s="9" t="str">
        <f t="shared" ref="J41:J42" si="52">IF(I41="","",IF(I41=K41,"△",IF(I41&gt;K41,"○","●")))</f>
        <v>○</v>
      </c>
      <c r="K41" s="10">
        <v>0</v>
      </c>
      <c r="L41" s="8">
        <v>22</v>
      </c>
      <c r="M41" s="9" t="str">
        <f t="shared" ref="M41:M43" si="53">IF(L41="","",IF(L41=N41,"△",IF(L41&gt;N41,"○","●")))</f>
        <v>○</v>
      </c>
      <c r="N41" s="11">
        <v>0</v>
      </c>
      <c r="O41" s="8">
        <v>7</v>
      </c>
      <c r="P41" s="12" t="str">
        <f t="shared" ref="P41:P44" si="54">IF(O41="","",IF(O41=Q41,"△",IF(O41&gt;Q41,"○","●")))</f>
        <v>○</v>
      </c>
      <c r="Q41" s="11">
        <v>2</v>
      </c>
      <c r="R41" s="8">
        <v>4</v>
      </c>
      <c r="S41" s="12" t="str">
        <f t="shared" ref="S41:S45" si="55">IF(R41="","",IF(R41=T41,"△",IF(R41&gt;T41,"○","●")))</f>
        <v>○</v>
      </c>
      <c r="T41" s="11">
        <v>0</v>
      </c>
      <c r="U41" s="8">
        <v>12</v>
      </c>
      <c r="V41" s="12" t="str">
        <f t="shared" ref="V41:V46" si="56">IF(U41="","",IF(U41=W41,"△",IF(U41&gt;W41,"○","●")))</f>
        <v>○</v>
      </c>
      <c r="W41" s="11">
        <v>0</v>
      </c>
      <c r="X41" s="13">
        <f>COUNTIF($C41:$W41,X$49)</f>
        <v>5</v>
      </c>
      <c r="Y41" s="13">
        <f>COUNTIF($C41:$W41,Y$49)</f>
        <v>0</v>
      </c>
      <c r="Z41" s="13">
        <f>COUNTIF($C41:$W41,Z$49)</f>
        <v>0</v>
      </c>
      <c r="AA41" s="13">
        <f>X41*3+Z41</f>
        <v>15</v>
      </c>
      <c r="AB41" s="13">
        <f>SUMIF($C$49:$W$49,AB$40,$C41:$W41)</f>
        <v>52</v>
      </c>
      <c r="AC41" s="13">
        <f>SUMIF($C$49:$W$49,AC$40,$C41:$W41)</f>
        <v>2</v>
      </c>
      <c r="AD41" s="13">
        <f>IFERROR(AB41-AC41,"")</f>
        <v>50</v>
      </c>
      <c r="AE41" s="13">
        <f>SUMPRODUCT(($AA$41:$AA$47*10^5+$AD$41:$AD$47&gt;AA41*10^5+AD41)*1)+1</f>
        <v>1</v>
      </c>
    </row>
    <row r="42" spans="2:38" ht="27.75" customHeight="1">
      <c r="B42" s="53" t="s">
        <v>41</v>
      </c>
      <c r="C42" s="12" t="str">
        <f>IF(H41="","",H41)</f>
        <v/>
      </c>
      <c r="D42" s="12" t="str">
        <f>IF(C42="","",IF(C42=E42,"△",IF(C42&gt;E42,"○","●")))</f>
        <v/>
      </c>
      <c r="E42" s="14" t="str">
        <f>IF(F41="","",F41)</f>
        <v/>
      </c>
      <c r="F42" s="57"/>
      <c r="G42" s="58"/>
      <c r="H42" s="59"/>
      <c r="I42" s="8"/>
      <c r="J42" s="9" t="str">
        <f t="shared" si="52"/>
        <v/>
      </c>
      <c r="K42" s="10"/>
      <c r="L42" s="8">
        <v>1</v>
      </c>
      <c r="M42" s="9" t="str">
        <f t="shared" si="53"/>
        <v>●</v>
      </c>
      <c r="N42" s="11">
        <v>2</v>
      </c>
      <c r="O42" s="8">
        <v>0</v>
      </c>
      <c r="P42" s="12" t="str">
        <f t="shared" si="54"/>
        <v>●</v>
      </c>
      <c r="Q42" s="11">
        <v>7</v>
      </c>
      <c r="R42" s="8">
        <v>2</v>
      </c>
      <c r="S42" s="12" t="str">
        <f t="shared" si="55"/>
        <v>●</v>
      </c>
      <c r="T42" s="11">
        <v>3</v>
      </c>
      <c r="U42" s="8">
        <v>0</v>
      </c>
      <c r="V42" s="12" t="str">
        <f t="shared" si="56"/>
        <v>●</v>
      </c>
      <c r="W42" s="11">
        <v>4</v>
      </c>
      <c r="X42" s="13">
        <f t="shared" ref="X42:Z47" si="57">COUNTIF($C42:$W42,X$49)</f>
        <v>0</v>
      </c>
      <c r="Y42" s="13">
        <f t="shared" si="57"/>
        <v>4</v>
      </c>
      <c r="Z42" s="13">
        <f t="shared" si="57"/>
        <v>0</v>
      </c>
      <c r="AA42" s="13">
        <f t="shared" ref="AA42:AA47" si="58">X42*3+Z42</f>
        <v>0</v>
      </c>
      <c r="AB42" s="13">
        <f t="shared" ref="AB42:AC47" si="59">SUMIF($C$49:$W$49,AB$40,$C42:$W42)</f>
        <v>3</v>
      </c>
      <c r="AC42" s="13">
        <f t="shared" si="59"/>
        <v>16</v>
      </c>
      <c r="AD42" s="13">
        <f t="shared" ref="AD42:AD47" si="60">IFERROR(AB42-AC42,"")</f>
        <v>-13</v>
      </c>
      <c r="AE42" s="13">
        <f t="shared" ref="AE42:AE47" si="61">SUMPRODUCT(($AA$41:$AA$47*10^5+$AD$41:$AD$47&gt;AA42*10^5+AD42)*1)+1</f>
        <v>7</v>
      </c>
    </row>
    <row r="43" spans="2:38" ht="27.75" customHeight="1">
      <c r="B43" s="53" t="s">
        <v>42</v>
      </c>
      <c r="C43" s="12">
        <f>IF(K41="","",K41)</f>
        <v>0</v>
      </c>
      <c r="D43" s="12" t="str">
        <f>IF(C43="","",IF(C43=E43,"△",IF(C43&gt;E43,"○","●")))</f>
        <v>●</v>
      </c>
      <c r="E43" s="14">
        <f>IF(I41="","",I41)</f>
        <v>7</v>
      </c>
      <c r="F43" s="15" t="str">
        <f>IF(K42="","",K42)</f>
        <v/>
      </c>
      <c r="G43" s="12" t="str">
        <f>IF(F43="","",IF(F43=H43,"△",IF(F43&gt;H43,"○","●")))</f>
        <v/>
      </c>
      <c r="H43" s="14" t="str">
        <f>IF(I42="","",I42)</f>
        <v/>
      </c>
      <c r="I43" s="57"/>
      <c r="J43" s="58"/>
      <c r="K43" s="59"/>
      <c r="L43" s="8"/>
      <c r="M43" s="9" t="str">
        <f t="shared" si="53"/>
        <v/>
      </c>
      <c r="N43" s="11"/>
      <c r="O43" s="8">
        <v>4</v>
      </c>
      <c r="P43" s="12" t="str">
        <f t="shared" si="54"/>
        <v>○</v>
      </c>
      <c r="Q43" s="11">
        <v>2</v>
      </c>
      <c r="R43" s="8">
        <v>1</v>
      </c>
      <c r="S43" s="12" t="str">
        <f t="shared" si="55"/>
        <v>○</v>
      </c>
      <c r="T43" s="11">
        <v>0</v>
      </c>
      <c r="U43" s="8">
        <v>2</v>
      </c>
      <c r="V43" s="12" t="str">
        <f t="shared" si="56"/>
        <v>○</v>
      </c>
      <c r="W43" s="11">
        <v>1</v>
      </c>
      <c r="X43" s="13">
        <f t="shared" si="57"/>
        <v>3</v>
      </c>
      <c r="Y43" s="13">
        <f t="shared" si="57"/>
        <v>1</v>
      </c>
      <c r="Z43" s="13">
        <f t="shared" si="57"/>
        <v>0</v>
      </c>
      <c r="AA43" s="13">
        <f t="shared" si="58"/>
        <v>9</v>
      </c>
      <c r="AB43" s="13">
        <f t="shared" si="59"/>
        <v>7</v>
      </c>
      <c r="AC43" s="13">
        <f t="shared" si="59"/>
        <v>10</v>
      </c>
      <c r="AD43" s="13">
        <f t="shared" si="60"/>
        <v>-3</v>
      </c>
      <c r="AE43" s="13">
        <f t="shared" si="61"/>
        <v>3</v>
      </c>
    </row>
    <row r="44" spans="2:38" ht="27.75" customHeight="1">
      <c r="B44" s="53" t="s">
        <v>43</v>
      </c>
      <c r="C44" s="12">
        <f>IF(N41="","",N41)</f>
        <v>0</v>
      </c>
      <c r="D44" s="12" t="str">
        <f>IF(C44="","",IF(C44=E44,"△",IF(C44&gt;E44,"○","●")))</f>
        <v>●</v>
      </c>
      <c r="E44" s="14">
        <f>IF(L41="","",L41)</f>
        <v>22</v>
      </c>
      <c r="F44" s="15">
        <f>IF(N42="","",N42)</f>
        <v>2</v>
      </c>
      <c r="G44" s="12" t="str">
        <f>IF(F44="","",IF(F44=H44,"△",IF(F44&gt;H44,"○","●")))</f>
        <v>○</v>
      </c>
      <c r="H44" s="14">
        <f>IF(L42="","",L42)</f>
        <v>1</v>
      </c>
      <c r="I44" s="15" t="str">
        <f>IF(N43="","",N43)</f>
        <v/>
      </c>
      <c r="J44" s="12" t="str">
        <f>IF(I44="","",IF(I44=K44,"△",IF(I44&gt;K44,"○","●")))</f>
        <v/>
      </c>
      <c r="K44" s="14" t="str">
        <f>IF(L43="","",L43)</f>
        <v/>
      </c>
      <c r="L44" s="57"/>
      <c r="M44" s="58"/>
      <c r="N44" s="59"/>
      <c r="O44" s="8"/>
      <c r="P44" s="12" t="str">
        <f t="shared" si="54"/>
        <v/>
      </c>
      <c r="Q44" s="11"/>
      <c r="R44" s="8"/>
      <c r="S44" s="12" t="str">
        <f t="shared" si="55"/>
        <v/>
      </c>
      <c r="T44" s="11"/>
      <c r="U44" s="8"/>
      <c r="V44" s="12" t="str">
        <f t="shared" si="56"/>
        <v/>
      </c>
      <c r="W44" s="11"/>
      <c r="X44" s="13">
        <f t="shared" si="57"/>
        <v>1</v>
      </c>
      <c r="Y44" s="13">
        <f t="shared" si="57"/>
        <v>1</v>
      </c>
      <c r="Z44" s="13">
        <f t="shared" si="57"/>
        <v>0</v>
      </c>
      <c r="AA44" s="13">
        <f t="shared" si="58"/>
        <v>3</v>
      </c>
      <c r="AB44" s="13">
        <f t="shared" si="59"/>
        <v>2</v>
      </c>
      <c r="AC44" s="13">
        <f t="shared" si="59"/>
        <v>23</v>
      </c>
      <c r="AD44" s="13">
        <f t="shared" si="60"/>
        <v>-21</v>
      </c>
      <c r="AE44" s="13">
        <f t="shared" si="61"/>
        <v>6</v>
      </c>
    </row>
    <row r="45" spans="2:38" ht="27.75" customHeight="1">
      <c r="B45" s="53" t="s">
        <v>44</v>
      </c>
      <c r="C45" s="16">
        <f>IF(Q41="","",Q41)</f>
        <v>2</v>
      </c>
      <c r="D45" s="17" t="str">
        <f t="shared" ref="D45:D47" si="62">IF(C45="","",IF(C45=E45,"△",IF(C45&gt;E45,"○","●")))</f>
        <v>●</v>
      </c>
      <c r="E45" s="17">
        <f>IF(O41="","",O41)</f>
        <v>7</v>
      </c>
      <c r="F45" s="16">
        <f>IF(Q42="","",Q42)</f>
        <v>7</v>
      </c>
      <c r="G45" s="17" t="str">
        <f t="shared" ref="G45:G47" si="63">IF(F45="","",IF(F45=H45,"△",IF(F45&gt;H45,"○","●")))</f>
        <v>○</v>
      </c>
      <c r="H45" s="18">
        <f>IF(O42="","",O42)</f>
        <v>0</v>
      </c>
      <c r="I45" s="17">
        <f>IF(Q43="","",Q43)</f>
        <v>2</v>
      </c>
      <c r="J45" s="17" t="str">
        <f t="shared" ref="J45:J47" si="64">IF(I45="","",IF(I45=K45,"△",IF(I45&gt;K45,"○","●")))</f>
        <v>●</v>
      </c>
      <c r="K45" s="17">
        <f>IF(O43="","",O43)</f>
        <v>4</v>
      </c>
      <c r="L45" s="16" t="str">
        <f>IF(Q44="","",Q44)</f>
        <v/>
      </c>
      <c r="M45" s="17" t="str">
        <f t="shared" ref="M45:M47" si="65">IF(L45="","",IF(L45=N45,"△",IF(L45&gt;N45,"○","●")))</f>
        <v/>
      </c>
      <c r="N45" s="18" t="str">
        <f>IF(O44="","",O44)</f>
        <v/>
      </c>
      <c r="O45" s="57"/>
      <c r="P45" s="58"/>
      <c r="Q45" s="59"/>
      <c r="R45" s="8">
        <v>0</v>
      </c>
      <c r="S45" s="12" t="str">
        <f t="shared" si="55"/>
        <v>●</v>
      </c>
      <c r="T45" s="11">
        <v>4</v>
      </c>
      <c r="U45" s="8"/>
      <c r="V45" s="12" t="str">
        <f t="shared" si="56"/>
        <v/>
      </c>
      <c r="W45" s="11"/>
      <c r="X45" s="13">
        <f t="shared" si="57"/>
        <v>1</v>
      </c>
      <c r="Y45" s="13">
        <f t="shared" si="57"/>
        <v>3</v>
      </c>
      <c r="Z45" s="13">
        <f t="shared" si="57"/>
        <v>0</v>
      </c>
      <c r="AA45" s="13">
        <f t="shared" si="58"/>
        <v>3</v>
      </c>
      <c r="AB45" s="13">
        <f t="shared" si="59"/>
        <v>11</v>
      </c>
      <c r="AC45" s="13">
        <f t="shared" si="59"/>
        <v>15</v>
      </c>
      <c r="AD45" s="13">
        <f t="shared" si="60"/>
        <v>-4</v>
      </c>
      <c r="AE45" s="13">
        <f t="shared" si="61"/>
        <v>4</v>
      </c>
    </row>
    <row r="46" spans="2:38" ht="27.75" customHeight="1">
      <c r="B46" s="53" t="s">
        <v>45</v>
      </c>
      <c r="C46" s="16">
        <f>IF(T41="","",T41)</f>
        <v>0</v>
      </c>
      <c r="D46" s="17" t="str">
        <f t="shared" si="62"/>
        <v>●</v>
      </c>
      <c r="E46" s="17">
        <f>IF(R41="","",R41)</f>
        <v>4</v>
      </c>
      <c r="F46" s="16">
        <f>IF(T42="","",T42)</f>
        <v>3</v>
      </c>
      <c r="G46" s="17" t="str">
        <f t="shared" si="63"/>
        <v>○</v>
      </c>
      <c r="H46" s="18">
        <f>IF(R42="","",R42)</f>
        <v>2</v>
      </c>
      <c r="I46" s="17">
        <f>IF(T43="","",T43)</f>
        <v>0</v>
      </c>
      <c r="J46" s="17" t="str">
        <f t="shared" si="64"/>
        <v>●</v>
      </c>
      <c r="K46" s="17">
        <f>IF(R43="","",R43)</f>
        <v>1</v>
      </c>
      <c r="L46" s="16" t="str">
        <f>IF(T44="","",T44)</f>
        <v/>
      </c>
      <c r="M46" s="17" t="str">
        <f t="shared" si="65"/>
        <v/>
      </c>
      <c r="N46" s="18" t="str">
        <f>IF(R44="","",R44)</f>
        <v/>
      </c>
      <c r="O46" s="19">
        <f>IF(T45="","",T45)</f>
        <v>4</v>
      </c>
      <c r="P46" s="20" t="str">
        <f t="shared" ref="P46:P47" si="66">IF(O46="","",IF(O46=Q46,"△",IF(O46&gt;Q46,"○","●")))</f>
        <v>○</v>
      </c>
      <c r="Q46" s="21">
        <f>IF(R45="","",R45)</f>
        <v>0</v>
      </c>
      <c r="R46" s="57"/>
      <c r="S46" s="58"/>
      <c r="T46" s="59"/>
      <c r="U46" s="8">
        <v>4</v>
      </c>
      <c r="V46" s="12" t="str">
        <f t="shared" si="56"/>
        <v>○</v>
      </c>
      <c r="W46" s="11">
        <v>0</v>
      </c>
      <c r="X46" s="13">
        <f t="shared" si="57"/>
        <v>3</v>
      </c>
      <c r="Y46" s="13">
        <f t="shared" si="57"/>
        <v>2</v>
      </c>
      <c r="Z46" s="13">
        <f t="shared" si="57"/>
        <v>0</v>
      </c>
      <c r="AA46" s="13">
        <f t="shared" si="58"/>
        <v>9</v>
      </c>
      <c r="AB46" s="13">
        <f t="shared" si="59"/>
        <v>11</v>
      </c>
      <c r="AC46" s="13">
        <f t="shared" si="59"/>
        <v>7</v>
      </c>
      <c r="AD46" s="13">
        <f t="shared" si="60"/>
        <v>4</v>
      </c>
      <c r="AE46" s="13">
        <f t="shared" si="61"/>
        <v>2</v>
      </c>
    </row>
    <row r="47" spans="2:38" ht="27.75" customHeight="1">
      <c r="B47" s="53" t="s">
        <v>46</v>
      </c>
      <c r="C47" s="16">
        <f>IF(W41="","",W41)</f>
        <v>0</v>
      </c>
      <c r="D47" s="17" t="str">
        <f t="shared" si="62"/>
        <v>●</v>
      </c>
      <c r="E47" s="17">
        <f>IF(U41="","",U41)</f>
        <v>12</v>
      </c>
      <c r="F47" s="16">
        <f>IF(W42="","",W42)</f>
        <v>4</v>
      </c>
      <c r="G47" s="17" t="str">
        <f t="shared" si="63"/>
        <v>○</v>
      </c>
      <c r="H47" s="18">
        <f>IF(U42="","",U42)</f>
        <v>0</v>
      </c>
      <c r="I47" s="17">
        <f>IF(W43="","",W43)</f>
        <v>1</v>
      </c>
      <c r="J47" s="17" t="str">
        <f t="shared" si="64"/>
        <v>●</v>
      </c>
      <c r="K47" s="17">
        <f>IF(U43="","",U43)</f>
        <v>2</v>
      </c>
      <c r="L47" s="16" t="str">
        <f>IF(W44="","",W44)</f>
        <v/>
      </c>
      <c r="M47" s="17" t="str">
        <f t="shared" si="65"/>
        <v/>
      </c>
      <c r="N47" s="18" t="str">
        <f>IF(U44="","",U44)</f>
        <v/>
      </c>
      <c r="O47" s="16" t="str">
        <f>IF(W45="","",W45)</f>
        <v/>
      </c>
      <c r="P47" s="17" t="str">
        <f t="shared" si="66"/>
        <v/>
      </c>
      <c r="Q47" s="18" t="str">
        <f>IF(U45="","",U45)</f>
        <v/>
      </c>
      <c r="R47" s="16">
        <f>IF(W46="","",W46)</f>
        <v>0</v>
      </c>
      <c r="S47" s="17" t="str">
        <f t="shared" ref="S47" si="67">IF(R47="","",IF(R47=T47,"△",IF(R47&gt;T47,"○","●")))</f>
        <v>●</v>
      </c>
      <c r="T47" s="22">
        <f>IF(U46="","",U46)</f>
        <v>4</v>
      </c>
      <c r="U47" s="57"/>
      <c r="V47" s="58"/>
      <c r="W47" s="59"/>
      <c r="X47" s="13">
        <f t="shared" si="57"/>
        <v>1</v>
      </c>
      <c r="Y47" s="13">
        <f t="shared" si="57"/>
        <v>3</v>
      </c>
      <c r="Z47" s="13">
        <f t="shared" si="57"/>
        <v>0</v>
      </c>
      <c r="AA47" s="13">
        <f t="shared" si="58"/>
        <v>3</v>
      </c>
      <c r="AB47" s="13">
        <f t="shared" si="59"/>
        <v>5</v>
      </c>
      <c r="AC47" s="13">
        <f t="shared" si="59"/>
        <v>18</v>
      </c>
      <c r="AD47" s="13">
        <f t="shared" si="60"/>
        <v>-13</v>
      </c>
      <c r="AE47" s="13">
        <f t="shared" si="61"/>
        <v>5</v>
      </c>
      <c r="AF47" s="23"/>
      <c r="AG47" s="24"/>
      <c r="AH47" s="24"/>
    </row>
    <row r="48" spans="2:38" ht="27.75" customHeight="1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7"/>
      <c r="U48" s="28"/>
      <c r="V48" s="28"/>
      <c r="W48" s="26"/>
      <c r="X48" s="60"/>
      <c r="Y48" s="60"/>
      <c r="Z48" s="60"/>
      <c r="AA48" s="26"/>
      <c r="AB48" s="26"/>
      <c r="AC48" s="26"/>
      <c r="AD48" s="26"/>
      <c r="AE48" s="26"/>
      <c r="AF48" s="30"/>
      <c r="AG48" s="40"/>
      <c r="AH48" s="40"/>
    </row>
    <row r="49" spans="2:34" ht="15" customHeight="1">
      <c r="B49" s="31"/>
      <c r="C49" s="32" t="s">
        <v>18</v>
      </c>
      <c r="D49" s="33"/>
      <c r="E49" s="33" t="s">
        <v>19</v>
      </c>
      <c r="F49" s="33" t="s">
        <v>18</v>
      </c>
      <c r="G49" s="33"/>
      <c r="H49" s="33" t="s">
        <v>19</v>
      </c>
      <c r="I49" s="33" t="s">
        <v>18</v>
      </c>
      <c r="J49" s="33"/>
      <c r="K49" s="33" t="s">
        <v>19</v>
      </c>
      <c r="L49" s="33" t="s">
        <v>18</v>
      </c>
      <c r="M49" s="33"/>
      <c r="N49" s="33" t="s">
        <v>19</v>
      </c>
      <c r="O49" s="33" t="s">
        <v>18</v>
      </c>
      <c r="P49" s="33"/>
      <c r="Q49" s="33" t="s">
        <v>19</v>
      </c>
      <c r="R49" s="33" t="s">
        <v>18</v>
      </c>
      <c r="S49" s="33"/>
      <c r="T49" s="33" t="s">
        <v>19</v>
      </c>
      <c r="U49" s="33" t="s">
        <v>18</v>
      </c>
      <c r="V49" s="33"/>
      <c r="W49" s="33" t="s">
        <v>19</v>
      </c>
      <c r="X49" s="34" t="s">
        <v>20</v>
      </c>
      <c r="Y49" s="34" t="s">
        <v>21</v>
      </c>
      <c r="Z49" s="34" t="s">
        <v>22</v>
      </c>
      <c r="AA49" s="41"/>
      <c r="AB49" s="41"/>
      <c r="AC49" s="41"/>
      <c r="AD49" s="42"/>
      <c r="AE49" s="42"/>
      <c r="AF49" s="42"/>
      <c r="AG49" s="31"/>
      <c r="AH49" s="31"/>
    </row>
    <row r="50" spans="2:34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</row>
  </sheetData>
  <mergeCells count="65">
    <mergeCell ref="R10:T10"/>
    <mergeCell ref="B1:AE1"/>
    <mergeCell ref="Z3:AE3"/>
    <mergeCell ref="C4:E4"/>
    <mergeCell ref="F4:H4"/>
    <mergeCell ref="I4:K4"/>
    <mergeCell ref="L4:N4"/>
    <mergeCell ref="O4:Q4"/>
    <mergeCell ref="R4:T4"/>
    <mergeCell ref="U4:W4"/>
    <mergeCell ref="C5:E5"/>
    <mergeCell ref="F6:H6"/>
    <mergeCell ref="I7:K7"/>
    <mergeCell ref="L8:N8"/>
    <mergeCell ref="O9:Q9"/>
    <mergeCell ref="R22:T22"/>
    <mergeCell ref="U11:W11"/>
    <mergeCell ref="AN14:AP14"/>
    <mergeCell ref="Z15:AE15"/>
    <mergeCell ref="C16:E16"/>
    <mergeCell ref="F16:H16"/>
    <mergeCell ref="I16:K16"/>
    <mergeCell ref="L16:N16"/>
    <mergeCell ref="O16:Q16"/>
    <mergeCell ref="R16:T16"/>
    <mergeCell ref="U16:W16"/>
    <mergeCell ref="C17:E17"/>
    <mergeCell ref="F18:H18"/>
    <mergeCell ref="I19:K19"/>
    <mergeCell ref="L20:N20"/>
    <mergeCell ref="O21:Q21"/>
    <mergeCell ref="R34:T34"/>
    <mergeCell ref="U23:W23"/>
    <mergeCell ref="X24:Z24"/>
    <mergeCell ref="Z27:AE27"/>
    <mergeCell ref="C28:E28"/>
    <mergeCell ref="F28:H28"/>
    <mergeCell ref="I28:K28"/>
    <mergeCell ref="L28:N28"/>
    <mergeCell ref="O28:Q28"/>
    <mergeCell ref="R28:T28"/>
    <mergeCell ref="U28:W28"/>
    <mergeCell ref="C29:E29"/>
    <mergeCell ref="F30:H30"/>
    <mergeCell ref="I31:K31"/>
    <mergeCell ref="L32:N32"/>
    <mergeCell ref="O33:Q33"/>
    <mergeCell ref="U35:W35"/>
    <mergeCell ref="X36:Z36"/>
    <mergeCell ref="Z39:AE39"/>
    <mergeCell ref="C40:E40"/>
    <mergeCell ref="F40:H40"/>
    <mergeCell ref="I40:K40"/>
    <mergeCell ref="L40:N40"/>
    <mergeCell ref="O40:Q40"/>
    <mergeCell ref="R40:T40"/>
    <mergeCell ref="U40:W40"/>
    <mergeCell ref="U47:W47"/>
    <mergeCell ref="X48:Z48"/>
    <mergeCell ref="C41:E41"/>
    <mergeCell ref="F42:H42"/>
    <mergeCell ref="I43:K43"/>
    <mergeCell ref="L44:N44"/>
    <mergeCell ref="O45:Q45"/>
    <mergeCell ref="R46:T4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2022-05-23T10:27:48Z</dcterms:modified>
</cp:coreProperties>
</file>