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365" yWindow="-195" windowWidth="10245" windowHeight="7545"/>
  </bookViews>
  <sheets>
    <sheet name="リーグ表2次" sheetId="62" r:id="rId1"/>
    <sheet name="Sheet1" sheetId="100" r:id="rId2"/>
  </sheets>
  <definedNames>
    <definedName name="_xlnm.Print_Area" localSheetId="0">リーグ表2次!$A$1:$AI$52</definedName>
  </definedNames>
  <calcPr calcId="145621"/>
</workbook>
</file>

<file path=xl/calcChain.xml><?xml version="1.0" encoding="utf-8"?>
<calcChain xmlns="http://schemas.openxmlformats.org/spreadsheetml/2006/main">
  <c r="H8" i="62" l="1"/>
  <c r="F10" i="62"/>
  <c r="F9" i="62"/>
  <c r="H9" i="62"/>
  <c r="W41" i="62" l="1"/>
  <c r="V41" i="62"/>
  <c r="C39" i="62" l="1"/>
  <c r="F39" i="62"/>
  <c r="I39" i="62"/>
  <c r="L39" i="62"/>
  <c r="O39" i="62"/>
  <c r="G41" i="62"/>
  <c r="J41" i="62"/>
  <c r="M41" i="62"/>
  <c r="P41" i="62"/>
  <c r="G42" i="62"/>
  <c r="J42" i="62"/>
  <c r="M42" i="62"/>
  <c r="P42" i="62"/>
  <c r="C43" i="62"/>
  <c r="E43" i="62"/>
  <c r="J43" i="62"/>
  <c r="M43" i="62"/>
  <c r="P43" i="62"/>
  <c r="C44" i="62"/>
  <c r="D44" i="62"/>
  <c r="E44" i="62"/>
  <c r="W43" i="62" s="1"/>
  <c r="J44" i="62"/>
  <c r="M44" i="62"/>
  <c r="P44" i="62"/>
  <c r="C45" i="62"/>
  <c r="E45" i="62"/>
  <c r="F45" i="62"/>
  <c r="H45" i="62"/>
  <c r="M45" i="62"/>
  <c r="P45" i="62"/>
  <c r="C46" i="62"/>
  <c r="D46" i="62" s="1"/>
  <c r="E46" i="62"/>
  <c r="F46" i="62"/>
  <c r="G46" i="62" s="1"/>
  <c r="H46" i="62"/>
  <c r="M46" i="62"/>
  <c r="P46" i="62"/>
  <c r="C47" i="62"/>
  <c r="E47" i="62"/>
  <c r="F47" i="62"/>
  <c r="H47" i="62"/>
  <c r="G47" i="62" s="1"/>
  <c r="I47" i="62"/>
  <c r="K47" i="62"/>
  <c r="P47" i="62"/>
  <c r="W47" i="62"/>
  <c r="C48" i="62"/>
  <c r="D48" i="62" s="1"/>
  <c r="E48" i="62"/>
  <c r="F48" i="62"/>
  <c r="G48" i="62" s="1"/>
  <c r="H48" i="62"/>
  <c r="I48" i="62"/>
  <c r="J48" i="62"/>
  <c r="K48" i="62"/>
  <c r="P48" i="62"/>
  <c r="C49" i="62"/>
  <c r="E49" i="62"/>
  <c r="D49" i="62" s="1"/>
  <c r="F49" i="62"/>
  <c r="H49" i="62"/>
  <c r="I49" i="62"/>
  <c r="K49" i="62"/>
  <c r="L49" i="62"/>
  <c r="N49" i="62"/>
  <c r="C50" i="62"/>
  <c r="D50" i="62" s="1"/>
  <c r="E50" i="62"/>
  <c r="F50" i="62"/>
  <c r="G50" i="62"/>
  <c r="H50" i="62"/>
  <c r="I50" i="62"/>
  <c r="J50" i="62" s="1"/>
  <c r="K50" i="62"/>
  <c r="L50" i="62"/>
  <c r="M50" i="62" s="1"/>
  <c r="N50" i="62"/>
  <c r="R41" i="62" l="1"/>
  <c r="W49" i="62"/>
  <c r="V47" i="62"/>
  <c r="X47" i="62" s="1"/>
  <c r="G49" i="62"/>
  <c r="G45" i="62"/>
  <c r="V49" i="62"/>
  <c r="X49" i="62" s="1"/>
  <c r="M49" i="62"/>
  <c r="J47" i="62"/>
  <c r="D47" i="62"/>
  <c r="R47" i="62" s="1"/>
  <c r="S41" i="62"/>
  <c r="D45" i="62"/>
  <c r="S45" i="62" s="1"/>
  <c r="X41" i="62"/>
  <c r="R45" i="62"/>
  <c r="J49" i="62"/>
  <c r="V45" i="62"/>
  <c r="D43" i="62"/>
  <c r="T43" i="62" s="1"/>
  <c r="T41" i="62"/>
  <c r="U41" i="62" s="1"/>
  <c r="W45" i="62"/>
  <c r="V43" i="62"/>
  <c r="X43" i="62" s="1"/>
  <c r="T47" i="62" l="1"/>
  <c r="U47" i="62" s="1"/>
  <c r="S43" i="62"/>
  <c r="S49" i="62"/>
  <c r="T45" i="62"/>
  <c r="U45" i="62" s="1"/>
  <c r="S47" i="62"/>
  <c r="R43" i="62"/>
  <c r="U43" i="62" s="1"/>
  <c r="R49" i="62"/>
  <c r="U49" i="62" s="1"/>
  <c r="X45" i="62"/>
  <c r="T49" i="62"/>
  <c r="Y41" i="62" l="1"/>
  <c r="Y43" i="62"/>
  <c r="Y47" i="62"/>
  <c r="Y49" i="62"/>
  <c r="Y42" i="62" l="1"/>
  <c r="Y46" i="62"/>
  <c r="Y45" i="62"/>
  <c r="Y50" i="62"/>
  <c r="Y48" i="62"/>
  <c r="Y44" i="62"/>
  <c r="Z81" i="100" l="1"/>
  <c r="X81" i="100"/>
  <c r="U81" i="100"/>
  <c r="S81" i="100"/>
  <c r="P81" i="100"/>
  <c r="N81" i="100"/>
  <c r="F81" i="100"/>
  <c r="D81" i="100"/>
  <c r="Z80" i="100"/>
  <c r="X80" i="100"/>
  <c r="U80" i="100"/>
  <c r="S80" i="100"/>
  <c r="P80" i="100"/>
  <c r="N80" i="100"/>
  <c r="F80" i="100"/>
  <c r="D80" i="100"/>
  <c r="Z79" i="100"/>
  <c r="X79" i="100"/>
  <c r="U79" i="100"/>
  <c r="S79" i="100"/>
  <c r="P79" i="100"/>
  <c r="N79" i="100"/>
  <c r="F79" i="100"/>
  <c r="D79" i="100"/>
  <c r="Z78" i="100"/>
  <c r="X78" i="100"/>
  <c r="U78" i="100"/>
  <c r="S78" i="100"/>
  <c r="P78" i="100"/>
  <c r="N78" i="100"/>
  <c r="F78" i="100"/>
  <c r="D78" i="100"/>
  <c r="Z77" i="100"/>
  <c r="X77" i="100"/>
  <c r="U77" i="100"/>
  <c r="S77" i="100"/>
  <c r="P77" i="100"/>
  <c r="N77" i="100"/>
  <c r="F77" i="100"/>
  <c r="D77" i="100"/>
  <c r="K63" i="100"/>
  <c r="I63" i="100"/>
  <c r="Z62" i="100"/>
  <c r="X62" i="100"/>
  <c r="P62" i="100"/>
  <c r="N62" i="100"/>
  <c r="K62" i="100"/>
  <c r="I62" i="100"/>
  <c r="F62" i="100"/>
  <c r="D62" i="100"/>
  <c r="Z61" i="100"/>
  <c r="X61" i="100"/>
  <c r="P61" i="100"/>
  <c r="N61" i="100"/>
  <c r="K61" i="100"/>
  <c r="I61" i="100"/>
  <c r="F61" i="100"/>
  <c r="D61" i="100"/>
  <c r="Z60" i="100"/>
  <c r="X60" i="100"/>
  <c r="P60" i="100"/>
  <c r="N60" i="100"/>
  <c r="K60" i="100"/>
  <c r="I60" i="100"/>
  <c r="F60" i="100"/>
  <c r="D60" i="100"/>
  <c r="Z59" i="100"/>
  <c r="X59" i="100"/>
  <c r="P59" i="100"/>
  <c r="N59" i="100"/>
  <c r="K59" i="100"/>
  <c r="I59" i="100"/>
  <c r="F59" i="100"/>
  <c r="D59" i="100"/>
  <c r="Z58" i="100"/>
  <c r="X58" i="100"/>
  <c r="P58" i="100"/>
  <c r="N58" i="100"/>
  <c r="K58" i="100"/>
  <c r="I58" i="100"/>
  <c r="F58" i="100"/>
  <c r="D58" i="100"/>
  <c r="AE44" i="100"/>
  <c r="AC44" i="100"/>
  <c r="Z44" i="100"/>
  <c r="X44" i="100"/>
  <c r="U44" i="100"/>
  <c r="S44" i="100"/>
  <c r="AE43" i="100"/>
  <c r="AC43" i="100"/>
  <c r="Z43" i="100"/>
  <c r="X43" i="100"/>
  <c r="U43" i="100"/>
  <c r="S43" i="100"/>
  <c r="P43" i="100"/>
  <c r="N43" i="100"/>
  <c r="K43" i="100"/>
  <c r="I43" i="100"/>
  <c r="AE42" i="100"/>
  <c r="AC42" i="100"/>
  <c r="Z42" i="100"/>
  <c r="X42" i="100"/>
  <c r="U42" i="100"/>
  <c r="S42" i="100"/>
  <c r="P42" i="100"/>
  <c r="N42" i="100"/>
  <c r="K42" i="100"/>
  <c r="I42" i="100"/>
  <c r="AE41" i="100"/>
  <c r="AC41" i="100"/>
  <c r="Z41" i="100"/>
  <c r="X41" i="100"/>
  <c r="U41" i="100"/>
  <c r="S41" i="100"/>
  <c r="P41" i="100"/>
  <c r="N41" i="100"/>
  <c r="K41" i="100"/>
  <c r="I41" i="100"/>
  <c r="AE40" i="100"/>
  <c r="AC40" i="100"/>
  <c r="Z40" i="100"/>
  <c r="X40" i="100"/>
  <c r="U40" i="100"/>
  <c r="S40" i="100"/>
  <c r="P40" i="100"/>
  <c r="N40" i="100"/>
  <c r="K40" i="100"/>
  <c r="I40" i="100"/>
  <c r="AE39" i="100"/>
  <c r="AC39" i="100"/>
  <c r="Z39" i="100"/>
  <c r="X39" i="100"/>
  <c r="U39" i="100"/>
  <c r="S39" i="100"/>
  <c r="P39" i="100"/>
  <c r="N39" i="100"/>
  <c r="K39" i="100"/>
  <c r="I39" i="100"/>
  <c r="AE26" i="100"/>
  <c r="AC26" i="100"/>
  <c r="AE25" i="100"/>
  <c r="AC25" i="100"/>
  <c r="Z25" i="100"/>
  <c r="X25" i="100"/>
  <c r="AE24" i="100"/>
  <c r="AC24" i="100"/>
  <c r="Z24" i="100"/>
  <c r="X24" i="100"/>
  <c r="U24" i="100"/>
  <c r="S24" i="100"/>
  <c r="P24" i="100"/>
  <c r="N24" i="100"/>
  <c r="K24" i="100"/>
  <c r="I24" i="100"/>
  <c r="AE23" i="100"/>
  <c r="AC23" i="100"/>
  <c r="Z23" i="100"/>
  <c r="X23" i="100"/>
  <c r="U23" i="100"/>
  <c r="S23" i="100"/>
  <c r="P23" i="100"/>
  <c r="N23" i="100"/>
  <c r="K23" i="100"/>
  <c r="I23" i="100"/>
  <c r="AE22" i="100"/>
  <c r="AC22" i="100"/>
  <c r="Z22" i="100"/>
  <c r="X22" i="100"/>
  <c r="U22" i="100"/>
  <c r="S22" i="100"/>
  <c r="P22" i="100"/>
  <c r="N22" i="100"/>
  <c r="K22" i="100"/>
  <c r="I22" i="100"/>
  <c r="AE21" i="100"/>
  <c r="AC21" i="100"/>
  <c r="Z21" i="100"/>
  <c r="X21" i="100"/>
  <c r="U21" i="100"/>
  <c r="S21" i="100"/>
  <c r="P21" i="100"/>
  <c r="N21" i="100"/>
  <c r="K21" i="100"/>
  <c r="I21" i="100"/>
  <c r="AE20" i="100"/>
  <c r="AC20" i="100"/>
  <c r="Z20" i="100"/>
  <c r="X20" i="100"/>
  <c r="U20" i="100"/>
  <c r="S20" i="100"/>
  <c r="P20" i="100"/>
  <c r="N20" i="100"/>
  <c r="K20" i="100"/>
  <c r="I20" i="100"/>
  <c r="T35" i="62" l="1"/>
  <c r="R35" i="62"/>
  <c r="Q35" i="62"/>
  <c r="O35" i="62"/>
  <c r="P35" i="62" s="1"/>
  <c r="N35" i="62"/>
  <c r="L35" i="62"/>
  <c r="K35" i="62"/>
  <c r="I35" i="62"/>
  <c r="J35" i="62" s="1"/>
  <c r="H35" i="62"/>
  <c r="F35" i="62"/>
  <c r="G35" i="62" s="1"/>
  <c r="E35" i="62"/>
  <c r="C35" i="62"/>
  <c r="V34" i="62"/>
  <c r="Q34" i="62"/>
  <c r="O34" i="62"/>
  <c r="P34" i="62" s="1"/>
  <c r="N34" i="62"/>
  <c r="L34" i="62"/>
  <c r="M34" i="62" s="1"/>
  <c r="K34" i="62"/>
  <c r="I34" i="62"/>
  <c r="H34" i="62"/>
  <c r="F34" i="62"/>
  <c r="G34" i="62" s="1"/>
  <c r="E34" i="62"/>
  <c r="C34" i="62"/>
  <c r="AB34" i="62" s="1"/>
  <c r="V33" i="62"/>
  <c r="S33" i="62"/>
  <c r="N33" i="62"/>
  <c r="L33" i="62"/>
  <c r="M33" i="62" s="1"/>
  <c r="K33" i="62"/>
  <c r="I33" i="62"/>
  <c r="H33" i="62"/>
  <c r="F33" i="62"/>
  <c r="E33" i="62"/>
  <c r="C33" i="62"/>
  <c r="D33" i="62" s="1"/>
  <c r="V32" i="62"/>
  <c r="S32" i="62"/>
  <c r="P32" i="62"/>
  <c r="K32" i="62"/>
  <c r="I32" i="62"/>
  <c r="H32" i="62"/>
  <c r="F32" i="62"/>
  <c r="E32" i="62"/>
  <c r="C32" i="62"/>
  <c r="D32" i="62" s="1"/>
  <c r="V31" i="62"/>
  <c r="S31" i="62"/>
  <c r="P31" i="62"/>
  <c r="M31" i="62"/>
  <c r="H31" i="62"/>
  <c r="AC31" i="62" s="1"/>
  <c r="F31" i="62"/>
  <c r="G31" i="62" s="1"/>
  <c r="E31" i="62"/>
  <c r="C31" i="62"/>
  <c r="V30" i="62"/>
  <c r="S30" i="62"/>
  <c r="P30" i="62"/>
  <c r="M30" i="62"/>
  <c r="J30" i="62"/>
  <c r="E30" i="62"/>
  <c r="AC30" i="62" s="1"/>
  <c r="C30" i="62"/>
  <c r="AB30" i="62" s="1"/>
  <c r="AC29" i="62"/>
  <c r="AB29" i="62"/>
  <c r="V29" i="62"/>
  <c r="S29" i="62"/>
  <c r="P29" i="62"/>
  <c r="M29" i="62"/>
  <c r="J29" i="62"/>
  <c r="G29" i="62"/>
  <c r="U28" i="62"/>
  <c r="R28" i="62"/>
  <c r="O28" i="62"/>
  <c r="L28" i="62"/>
  <c r="I28" i="62"/>
  <c r="F28" i="62"/>
  <c r="C28" i="62"/>
  <c r="W24" i="62"/>
  <c r="U24" i="62"/>
  <c r="T24" i="62"/>
  <c r="R24" i="62"/>
  <c r="S24" i="62" s="1"/>
  <c r="Q24" i="62"/>
  <c r="O24" i="62"/>
  <c r="P24" i="62" s="1"/>
  <c r="N24" i="62"/>
  <c r="L24" i="62"/>
  <c r="M24" i="62" s="1"/>
  <c r="K24" i="62"/>
  <c r="I24" i="62"/>
  <c r="H24" i="62"/>
  <c r="F24" i="62"/>
  <c r="E24" i="62"/>
  <c r="C24" i="62"/>
  <c r="D24" i="62" s="1"/>
  <c r="Y23" i="62"/>
  <c r="T23" i="62"/>
  <c r="R23" i="62"/>
  <c r="S23" i="62" s="1"/>
  <c r="Q23" i="62"/>
  <c r="O23" i="62"/>
  <c r="P23" i="62" s="1"/>
  <c r="N23" i="62"/>
  <c r="L23" i="62"/>
  <c r="M23" i="62" s="1"/>
  <c r="K23" i="62"/>
  <c r="I23" i="62"/>
  <c r="J23" i="62" s="1"/>
  <c r="H23" i="62"/>
  <c r="F23" i="62"/>
  <c r="G23" i="62" s="1"/>
  <c r="E23" i="62"/>
  <c r="C23" i="62"/>
  <c r="D23" i="62" s="1"/>
  <c r="Y22" i="62"/>
  <c r="V22" i="62"/>
  <c r="Q22" i="62"/>
  <c r="O22" i="62"/>
  <c r="P22" i="62" s="1"/>
  <c r="N22" i="62"/>
  <c r="L22" i="62"/>
  <c r="M22" i="62" s="1"/>
  <c r="K22" i="62"/>
  <c r="I22" i="62"/>
  <c r="H22" i="62"/>
  <c r="F22" i="62"/>
  <c r="G22" i="62" s="1"/>
  <c r="E22" i="62"/>
  <c r="C22" i="62"/>
  <c r="D22" i="62" s="1"/>
  <c r="Y21" i="62"/>
  <c r="V21" i="62"/>
  <c r="S21" i="62"/>
  <c r="N21" i="62"/>
  <c r="L21" i="62"/>
  <c r="M21" i="62" s="1"/>
  <c r="K21" i="62"/>
  <c r="I21" i="62"/>
  <c r="J21" i="62" s="1"/>
  <c r="H21" i="62"/>
  <c r="F21" i="62"/>
  <c r="G21" i="62" s="1"/>
  <c r="E21" i="62"/>
  <c r="C21" i="62"/>
  <c r="D21" i="62" s="1"/>
  <c r="Y20" i="62"/>
  <c r="V20" i="62"/>
  <c r="S20" i="62"/>
  <c r="P20" i="62"/>
  <c r="K20" i="62"/>
  <c r="I20" i="62"/>
  <c r="H20" i="62"/>
  <c r="F20" i="62"/>
  <c r="G20" i="62" s="1"/>
  <c r="E20" i="62"/>
  <c r="C20" i="62"/>
  <c r="Y19" i="62"/>
  <c r="V19" i="62"/>
  <c r="S19" i="62"/>
  <c r="P19" i="62"/>
  <c r="M19" i="62"/>
  <c r="H19" i="62"/>
  <c r="F19" i="62"/>
  <c r="G19" i="62" s="1"/>
  <c r="E19" i="62"/>
  <c r="C19" i="62"/>
  <c r="D19" i="62" s="1"/>
  <c r="Y18" i="62"/>
  <c r="V18" i="62"/>
  <c r="S18" i="62"/>
  <c r="P18" i="62"/>
  <c r="M18" i="62"/>
  <c r="J18" i="62"/>
  <c r="E18" i="62"/>
  <c r="AF18" i="62" s="1"/>
  <c r="C18" i="62"/>
  <c r="AE18" i="62" s="1"/>
  <c r="AF17" i="62"/>
  <c r="AE17" i="62"/>
  <c r="Y17" i="62"/>
  <c r="V17" i="62"/>
  <c r="S17" i="62"/>
  <c r="P17" i="62"/>
  <c r="M17" i="62"/>
  <c r="J17" i="62"/>
  <c r="G17" i="62"/>
  <c r="X16" i="62"/>
  <c r="U16" i="62"/>
  <c r="R16" i="62"/>
  <c r="O16" i="62"/>
  <c r="L16" i="62"/>
  <c r="I16" i="62"/>
  <c r="F16" i="62"/>
  <c r="C16" i="62"/>
  <c r="K15" i="62"/>
  <c r="W12" i="62"/>
  <c r="U12" i="62"/>
  <c r="V12" i="62" s="1"/>
  <c r="T12" i="62"/>
  <c r="R12" i="62"/>
  <c r="S12" i="62" s="1"/>
  <c r="Q12" i="62"/>
  <c r="O12" i="62"/>
  <c r="P12" i="62" s="1"/>
  <c r="N12" i="62"/>
  <c r="L12" i="62"/>
  <c r="M12" i="62" s="1"/>
  <c r="K12" i="62"/>
  <c r="I12" i="62"/>
  <c r="J12" i="62" s="1"/>
  <c r="H12" i="62"/>
  <c r="F12" i="62"/>
  <c r="E12" i="62"/>
  <c r="C12" i="62"/>
  <c r="D12" i="62" s="1"/>
  <c r="Y11" i="62"/>
  <c r="T11" i="62"/>
  <c r="R11" i="62"/>
  <c r="S11" i="62" s="1"/>
  <c r="Q11" i="62"/>
  <c r="O11" i="62"/>
  <c r="P11" i="62" s="1"/>
  <c r="N11" i="62"/>
  <c r="L11" i="62"/>
  <c r="M11" i="62" s="1"/>
  <c r="K11" i="62"/>
  <c r="I11" i="62"/>
  <c r="H11" i="62"/>
  <c r="F11" i="62"/>
  <c r="E11" i="62"/>
  <c r="C11" i="62"/>
  <c r="D11" i="62" s="1"/>
  <c r="Y10" i="62"/>
  <c r="V10" i="62"/>
  <c r="Q10" i="62"/>
  <c r="O10" i="62"/>
  <c r="P10" i="62" s="1"/>
  <c r="N10" i="62"/>
  <c r="L10" i="62"/>
  <c r="M10" i="62" s="1"/>
  <c r="K10" i="62"/>
  <c r="I10" i="62"/>
  <c r="J10" i="62" s="1"/>
  <c r="H10" i="62"/>
  <c r="E10" i="62"/>
  <c r="C10" i="62"/>
  <c r="D10" i="62" s="1"/>
  <c r="Y9" i="62"/>
  <c r="V9" i="62"/>
  <c r="S9" i="62"/>
  <c r="N9" i="62"/>
  <c r="L9" i="62"/>
  <c r="K9" i="62"/>
  <c r="I9" i="62"/>
  <c r="J9" i="62" s="1"/>
  <c r="G9" i="62"/>
  <c r="E9" i="62"/>
  <c r="C9" i="62"/>
  <c r="D9" i="62" s="1"/>
  <c r="Y8" i="62"/>
  <c r="V8" i="62"/>
  <c r="S8" i="62"/>
  <c r="P8" i="62"/>
  <c r="K8" i="62"/>
  <c r="I8" i="62"/>
  <c r="J8" i="62" s="1"/>
  <c r="F8" i="62"/>
  <c r="E8" i="62"/>
  <c r="C8" i="62"/>
  <c r="D8" i="62" s="1"/>
  <c r="Y7" i="62"/>
  <c r="V7" i="62"/>
  <c r="S7" i="62"/>
  <c r="P7" i="62"/>
  <c r="M7" i="62"/>
  <c r="H7" i="62"/>
  <c r="F7" i="62"/>
  <c r="G7" i="62" s="1"/>
  <c r="E7" i="62"/>
  <c r="C7" i="62"/>
  <c r="Y6" i="62"/>
  <c r="V6" i="62"/>
  <c r="S6" i="62"/>
  <c r="P6" i="62"/>
  <c r="M6" i="62"/>
  <c r="J6" i="62"/>
  <c r="E6" i="62"/>
  <c r="AF6" i="62" s="1"/>
  <c r="C6" i="62"/>
  <c r="AE6" i="62" s="1"/>
  <c r="AF5" i="62"/>
  <c r="AE5" i="62"/>
  <c r="Y5" i="62"/>
  <c r="V5" i="62"/>
  <c r="S5" i="62"/>
  <c r="P5" i="62"/>
  <c r="M5" i="62"/>
  <c r="J5" i="62"/>
  <c r="G5" i="62"/>
  <c r="X4" i="62"/>
  <c r="U4" i="62"/>
  <c r="R4" i="62"/>
  <c r="O4" i="62"/>
  <c r="L4" i="62"/>
  <c r="I4" i="62"/>
  <c r="F4" i="62"/>
  <c r="C4" i="62"/>
  <c r="K3" i="62"/>
  <c r="G24" i="62" l="1"/>
  <c r="G11" i="62"/>
  <c r="D20" i="62"/>
  <c r="J11" i="62"/>
  <c r="V24" i="62"/>
  <c r="M35" i="62"/>
  <c r="S35" i="62"/>
  <c r="J32" i="62"/>
  <c r="AF9" i="62"/>
  <c r="AE20" i="62"/>
  <c r="G33" i="62"/>
  <c r="J34" i="62"/>
  <c r="AF8" i="62"/>
  <c r="AG17" i="62"/>
  <c r="AF20" i="62"/>
  <c r="AB5" i="62"/>
  <c r="AE10" i="62"/>
  <c r="AF11" i="62"/>
  <c r="AB17" i="62"/>
  <c r="AE12" i="62"/>
  <c r="AF19" i="62"/>
  <c r="AE22" i="62"/>
  <c r="Y29" i="62"/>
  <c r="AC35" i="62"/>
  <c r="AE24" i="62"/>
  <c r="AG18" i="62"/>
  <c r="AC11" i="62"/>
  <c r="D6" i="62"/>
  <c r="AB6" i="62" s="1"/>
  <c r="AF7" i="62"/>
  <c r="AF10" i="62"/>
  <c r="AF21" i="62"/>
  <c r="AF23" i="62"/>
  <c r="Z29" i="62"/>
  <c r="AG6" i="62"/>
  <c r="AG5" i="62"/>
  <c r="AA6" i="62"/>
  <c r="AF22" i="62"/>
  <c r="AF24" i="62"/>
  <c r="X29" i="62"/>
  <c r="D18" i="62"/>
  <c r="AB18" i="62" s="1"/>
  <c r="AB21" i="62"/>
  <c r="AB23" i="62"/>
  <c r="G32" i="62"/>
  <c r="Y32" i="62" s="1"/>
  <c r="AD29" i="62"/>
  <c r="AB33" i="62"/>
  <c r="AC34" i="62"/>
  <c r="AD34" i="62" s="1"/>
  <c r="AB32" i="62"/>
  <c r="AD30" i="62"/>
  <c r="AE7" i="62"/>
  <c r="AG7" i="62" s="1"/>
  <c r="D7" i="62"/>
  <c r="AC7" i="62" s="1"/>
  <c r="M9" i="62"/>
  <c r="AB9" i="62" s="1"/>
  <c r="AC17" i="62"/>
  <c r="AA17" i="62"/>
  <c r="AC21" i="62"/>
  <c r="AC23" i="62"/>
  <c r="AB11" i="62"/>
  <c r="AA5" i="62"/>
  <c r="AC5" i="62"/>
  <c r="AE8" i="62"/>
  <c r="G8" i="62"/>
  <c r="AB8" i="62" s="1"/>
  <c r="AF12" i="62"/>
  <c r="AC19" i="62"/>
  <c r="AE9" i="62"/>
  <c r="AG9" i="62" s="1"/>
  <c r="G10" i="62"/>
  <c r="AB10" i="62" s="1"/>
  <c r="AA11" i="62"/>
  <c r="AE11" i="62"/>
  <c r="G12" i="62"/>
  <c r="AB12" i="62" s="1"/>
  <c r="J20" i="62"/>
  <c r="AA20" i="62" s="1"/>
  <c r="J22" i="62"/>
  <c r="AA22" i="62" s="1"/>
  <c r="J24" i="62"/>
  <c r="AB24" i="62" s="1"/>
  <c r="D30" i="62"/>
  <c r="Y30" i="62" s="1"/>
  <c r="D31" i="62"/>
  <c r="Y31" i="62" s="1"/>
  <c r="J33" i="62"/>
  <c r="Y33" i="62" s="1"/>
  <c r="AC33" i="62"/>
  <c r="D34" i="62"/>
  <c r="D35" i="62"/>
  <c r="Y35" i="62" s="1"/>
  <c r="AA19" i="62"/>
  <c r="AE19" i="62"/>
  <c r="AG19" i="62" s="1"/>
  <c r="AA21" i="62"/>
  <c r="AE21" i="62"/>
  <c r="AA23" i="62"/>
  <c r="AE23" i="62"/>
  <c r="AG23" i="62" s="1"/>
  <c r="Z30" i="62"/>
  <c r="X31" i="62"/>
  <c r="AB31" i="62"/>
  <c r="AD31" i="62" s="1"/>
  <c r="X32" i="62"/>
  <c r="X35" i="62"/>
  <c r="AB35" i="62"/>
  <c r="AB19" i="62"/>
  <c r="AC32" i="62"/>
  <c r="AG24" i="62" l="1"/>
  <c r="AB7" i="62"/>
  <c r="AG20" i="62"/>
  <c r="AD21" i="62"/>
  <c r="AA29" i="62"/>
  <c r="Z34" i="62"/>
  <c r="AB22" i="62"/>
  <c r="AD35" i="62"/>
  <c r="AD11" i="62"/>
  <c r="Z32" i="62"/>
  <c r="AA32" i="62" s="1"/>
  <c r="AG21" i="62"/>
  <c r="AG22" i="62"/>
  <c r="Y34" i="62"/>
  <c r="AG12" i="62"/>
  <c r="AG10" i="62"/>
  <c r="X34" i="62"/>
  <c r="AG11" i="62"/>
  <c r="X30" i="62"/>
  <c r="AA30" i="62" s="1"/>
  <c r="AD23" i="62"/>
  <c r="AC18" i="62"/>
  <c r="AA9" i="62"/>
  <c r="AG8" i="62"/>
  <c r="AA18" i="62"/>
  <c r="AC6" i="62"/>
  <c r="AD6" i="62" s="1"/>
  <c r="AC22" i="62"/>
  <c r="AD22" i="62" s="1"/>
  <c r="AC9" i="62"/>
  <c r="AC24" i="62"/>
  <c r="AC20" i="62"/>
  <c r="AD20" i="62" s="1"/>
  <c r="AA12" i="62"/>
  <c r="AD17" i="62"/>
  <c r="AD32" i="62"/>
  <c r="AD33" i="62"/>
  <c r="AD5" i="62"/>
  <c r="AA24" i="62"/>
  <c r="X33" i="62"/>
  <c r="AA8" i="62"/>
  <c r="AB20" i="62"/>
  <c r="Z35" i="62"/>
  <c r="AA35" i="62" s="1"/>
  <c r="AA7" i="62"/>
  <c r="AD7" i="62" s="1"/>
  <c r="AD19" i="62"/>
  <c r="Z33" i="62"/>
  <c r="AC12" i="62"/>
  <c r="AA10" i="62"/>
  <c r="AC10" i="62"/>
  <c r="AC8" i="62"/>
  <c r="Z31" i="62"/>
  <c r="AA31" i="62" s="1"/>
  <c r="AD12" i="62" l="1"/>
  <c r="AA34" i="62"/>
  <c r="AD9" i="62"/>
  <c r="AD18" i="62"/>
  <c r="AD24" i="62"/>
  <c r="AA33" i="62"/>
  <c r="AE33" i="62" s="1"/>
  <c r="AD10" i="62"/>
  <c r="AD8" i="62"/>
  <c r="AH21" i="62" l="1"/>
  <c r="AH22" i="62"/>
  <c r="AE35" i="62"/>
  <c r="AH17" i="62"/>
  <c r="AH23" i="62"/>
  <c r="AH18" i="62"/>
  <c r="AH19" i="62"/>
  <c r="AH6" i="62"/>
  <c r="AH20" i="62"/>
  <c r="AH24" i="62"/>
  <c r="AH8" i="62"/>
  <c r="AH9" i="62"/>
  <c r="AH5" i="62"/>
  <c r="AH10" i="62"/>
  <c r="AH7" i="62"/>
  <c r="AH12" i="62"/>
  <c r="AH11" i="62"/>
  <c r="AE34" i="62"/>
  <c r="AE30" i="62"/>
  <c r="AE31" i="62"/>
  <c r="AE29" i="62"/>
  <c r="AE32" i="62"/>
</calcChain>
</file>

<file path=xl/sharedStrings.xml><?xml version="1.0" encoding="utf-8"?>
<sst xmlns="http://schemas.openxmlformats.org/spreadsheetml/2006/main" count="390" uniqueCount="134">
  <si>
    <t>会場：鹿部町山村広場多目的グラウンド（天然芝）Ａコート</t>
    <rPh sb="0" eb="2">
      <t>カイジョウ</t>
    </rPh>
    <rPh sb="3" eb="5">
      <t>シカベ</t>
    </rPh>
    <rPh sb="5" eb="6">
      <t>チョウ</t>
    </rPh>
    <rPh sb="6" eb="8">
      <t>ヤマムラ</t>
    </rPh>
    <rPh sb="8" eb="10">
      <t>ヒロバ</t>
    </rPh>
    <rPh sb="10" eb="13">
      <t>タモクテキ</t>
    </rPh>
    <rPh sb="19" eb="21">
      <t>テンネン</t>
    </rPh>
    <rPh sb="21" eb="22">
      <t>シバ</t>
    </rPh>
    <phoneticPr fontId="1"/>
  </si>
  <si>
    <t>会場：鹿部町山村広場多目的グラウンド（天然芝）Ｂコート</t>
    <rPh sb="0" eb="2">
      <t>カイジョウ</t>
    </rPh>
    <rPh sb="3" eb="5">
      <t>シカベ</t>
    </rPh>
    <rPh sb="5" eb="6">
      <t>チョウ</t>
    </rPh>
    <rPh sb="6" eb="8">
      <t>ヤマムラ</t>
    </rPh>
    <rPh sb="8" eb="10">
      <t>ヒロバ</t>
    </rPh>
    <rPh sb="10" eb="13">
      <t>タモクテキ</t>
    </rPh>
    <rPh sb="19" eb="21">
      <t>テンネン</t>
    </rPh>
    <rPh sb="21" eb="22">
      <t>シバ</t>
    </rPh>
    <phoneticPr fontId="1"/>
  </si>
  <si>
    <t>浜分</t>
    <rPh sb="0" eb="1">
      <t>ハマ</t>
    </rPh>
    <rPh sb="1" eb="2">
      <t>ワ</t>
    </rPh>
    <phoneticPr fontId="1"/>
  </si>
  <si>
    <t>西部</t>
    <rPh sb="0" eb="2">
      <t>セイブ</t>
    </rPh>
    <phoneticPr fontId="1"/>
  </si>
  <si>
    <t>港</t>
    <rPh sb="0" eb="1">
      <t>ミナト</t>
    </rPh>
    <phoneticPr fontId="1"/>
  </si>
  <si>
    <t>鷲ノ木</t>
    <rPh sb="0" eb="1">
      <t>ワシ</t>
    </rPh>
    <rPh sb="2" eb="3">
      <t>キ</t>
    </rPh>
    <phoneticPr fontId="1"/>
  </si>
  <si>
    <t>ＣＯＲＡＺＯＮ</t>
  </si>
  <si>
    <t>会場：北斗市運動公園フットボール場（人工芝Ａ）</t>
    <rPh sb="0" eb="2">
      <t>カイジョウ</t>
    </rPh>
    <rPh sb="3" eb="5">
      <t>ホクト</t>
    </rPh>
    <rPh sb="5" eb="6">
      <t>シ</t>
    </rPh>
    <rPh sb="6" eb="8">
      <t>ウンドウ</t>
    </rPh>
    <rPh sb="8" eb="10">
      <t>コウエン</t>
    </rPh>
    <rPh sb="16" eb="17">
      <t>バ</t>
    </rPh>
    <rPh sb="18" eb="20">
      <t>ジンコウ</t>
    </rPh>
    <rPh sb="20" eb="21">
      <t>シバ</t>
    </rPh>
    <phoneticPr fontId="1"/>
  </si>
  <si>
    <t>会場：北斗市運動公園フットボール場（人工芝Ｂ）</t>
    <rPh sb="0" eb="2">
      <t>カイジョウ</t>
    </rPh>
    <rPh sb="3" eb="5">
      <t>ホクト</t>
    </rPh>
    <rPh sb="5" eb="6">
      <t>シ</t>
    </rPh>
    <rPh sb="6" eb="8">
      <t>ウンドウ</t>
    </rPh>
    <rPh sb="8" eb="10">
      <t>コウエン</t>
    </rPh>
    <rPh sb="16" eb="17">
      <t>バ</t>
    </rPh>
    <rPh sb="18" eb="20">
      <t>ジンコウ</t>
    </rPh>
    <rPh sb="20" eb="21">
      <t>シバ</t>
    </rPh>
    <phoneticPr fontId="1"/>
  </si>
  <si>
    <t>せたな</t>
  </si>
  <si>
    <t>フロンティア</t>
  </si>
  <si>
    <t>今金</t>
    <rPh sb="0" eb="1">
      <t>イマ</t>
    </rPh>
    <rPh sb="1" eb="2">
      <t>カネ</t>
    </rPh>
    <phoneticPr fontId="1"/>
  </si>
  <si>
    <t>乙部</t>
    <rPh sb="0" eb="1">
      <t>オツ</t>
    </rPh>
    <rPh sb="1" eb="2">
      <t>ブ</t>
    </rPh>
    <phoneticPr fontId="1"/>
  </si>
  <si>
    <t>八幡</t>
    <rPh sb="0" eb="1">
      <t>ハッ</t>
    </rPh>
    <rPh sb="1" eb="2">
      <t>ハタ</t>
    </rPh>
    <phoneticPr fontId="1"/>
  </si>
  <si>
    <t>桔梗</t>
    <rPh sb="0" eb="1">
      <t>ケツ</t>
    </rPh>
    <rPh sb="1" eb="2">
      <t>コウ</t>
    </rPh>
    <phoneticPr fontId="1"/>
  </si>
  <si>
    <t>八雲</t>
    <rPh sb="0" eb="1">
      <t>ハッ</t>
    </rPh>
    <rPh sb="1" eb="2">
      <t>クモ</t>
    </rPh>
    <phoneticPr fontId="1"/>
  </si>
  <si>
    <t>砂原</t>
    <rPh sb="0" eb="2">
      <t>スナハラ</t>
    </rPh>
    <phoneticPr fontId="1"/>
  </si>
  <si>
    <t>勝</t>
    <rPh sb="0" eb="1">
      <t>カ</t>
    </rPh>
    <phoneticPr fontId="20"/>
  </si>
  <si>
    <t>負</t>
    <rPh sb="0" eb="1">
      <t>マケ</t>
    </rPh>
    <phoneticPr fontId="20"/>
  </si>
  <si>
    <t>分</t>
    <rPh sb="0" eb="1">
      <t>ワ</t>
    </rPh>
    <phoneticPr fontId="20"/>
  </si>
  <si>
    <t>勝点</t>
    <rPh sb="0" eb="2">
      <t>カｔ</t>
    </rPh>
    <phoneticPr fontId="20"/>
  </si>
  <si>
    <t>得点</t>
    <rPh sb="0" eb="2">
      <t>トクテｎ</t>
    </rPh>
    <phoneticPr fontId="20"/>
  </si>
  <si>
    <t>失点</t>
    <rPh sb="0" eb="2">
      <t>シｔｔ</t>
    </rPh>
    <phoneticPr fontId="20"/>
  </si>
  <si>
    <t>順位</t>
    <rPh sb="0" eb="2">
      <t>ジュン</t>
    </rPh>
    <phoneticPr fontId="20"/>
  </si>
  <si>
    <t>得点</t>
    <rPh sb="0" eb="2">
      <t>トクテン</t>
    </rPh>
    <phoneticPr fontId="20"/>
  </si>
  <si>
    <t>失点</t>
    <rPh sb="0" eb="2">
      <t>シッテン</t>
    </rPh>
    <phoneticPr fontId="20"/>
  </si>
  <si>
    <t>○</t>
  </si>
  <si>
    <t>〇勝点3・●勝点0・△勝点1</t>
    <rPh sb="1" eb="2">
      <t>カ</t>
    </rPh>
    <rPh sb="2" eb="3">
      <t>テン</t>
    </rPh>
    <phoneticPr fontId="20"/>
  </si>
  <si>
    <t>得失点</t>
    <rPh sb="0" eb="3">
      <t>トクシッテン</t>
    </rPh>
    <phoneticPr fontId="20"/>
  </si>
  <si>
    <t>日　吉</t>
    <rPh sb="0" eb="1">
      <t>ヒ</t>
    </rPh>
    <rPh sb="2" eb="3">
      <t>キチ</t>
    </rPh>
    <phoneticPr fontId="1"/>
  </si>
  <si>
    <t>アヴェンダU12</t>
  </si>
  <si>
    <t>サン・スポ</t>
  </si>
  <si>
    <t>ジュニJ 1</t>
  </si>
  <si>
    <t>スクールホワイト</t>
  </si>
  <si>
    <t>ノース　ブルー</t>
  </si>
  <si>
    <t>アヴェンダU11</t>
  </si>
  <si>
    <t>スクールイエロー</t>
  </si>
  <si>
    <t>ノース　ホワイト</t>
  </si>
  <si>
    <t>サン・スポ2nd</t>
  </si>
  <si>
    <t>ジュニJ 2</t>
  </si>
  <si>
    <t>グランツ</t>
  </si>
  <si>
    <t>プレイフルプリメーロ</t>
  </si>
  <si>
    <t>プレイフルセグンド</t>
  </si>
  <si>
    <t>エスト</t>
  </si>
  <si>
    <t>1部リーグ</t>
    <rPh sb="1" eb="2">
      <t>ブ</t>
    </rPh>
    <phoneticPr fontId="20"/>
  </si>
  <si>
    <t>2部リーグ</t>
    <rPh sb="1" eb="2">
      <t>ブ</t>
    </rPh>
    <phoneticPr fontId="20"/>
  </si>
  <si>
    <t>3部リーグ</t>
    <rPh sb="1" eb="2">
      <t>ブ</t>
    </rPh>
    <phoneticPr fontId="20"/>
  </si>
  <si>
    <t>4部リーグ</t>
    <rPh sb="1" eb="2">
      <t>ブ</t>
    </rPh>
    <phoneticPr fontId="20"/>
  </si>
  <si>
    <t>得失点</t>
  </si>
  <si>
    <t>【ＪＦＡ 第46回 全日本U-12サッカー選手権大会 兼 函館東ライオンズ旗争奪第50回函館ジュニアサッカー大会:2次リーグ】</t>
    <phoneticPr fontId="20"/>
  </si>
  <si>
    <t>●</t>
    <phoneticPr fontId="20"/>
  </si>
  <si>
    <t>△</t>
    <phoneticPr fontId="20"/>
  </si>
  <si>
    <t>VS</t>
  </si>
  <si>
    <t>※条件に合うタイムテーブルを【タイムベース】から点線枠含め各ブロックにコピーして貼り付ける、その後各ブロック内で切り取り貼り付け</t>
    <rPh sb="1" eb="3">
      <t>ジョウケン</t>
    </rPh>
    <rPh sb="4" eb="5">
      <t>ア</t>
    </rPh>
    <rPh sb="24" eb="26">
      <t>テンセン</t>
    </rPh>
    <rPh sb="26" eb="27">
      <t>ワク</t>
    </rPh>
    <rPh sb="27" eb="28">
      <t>フク</t>
    </rPh>
    <rPh sb="29" eb="30">
      <t>カク</t>
    </rPh>
    <rPh sb="40" eb="41">
      <t>ハ</t>
    </rPh>
    <rPh sb="42" eb="43">
      <t>ツ</t>
    </rPh>
    <rPh sb="48" eb="49">
      <t>ゴ</t>
    </rPh>
    <rPh sb="49" eb="50">
      <t>カク</t>
    </rPh>
    <rPh sb="54" eb="55">
      <t>ナイ</t>
    </rPh>
    <rPh sb="56" eb="57">
      <t>キ</t>
    </rPh>
    <rPh sb="58" eb="59">
      <t>ト</t>
    </rPh>
    <rPh sb="60" eb="61">
      <t>ハ</t>
    </rPh>
    <rPh sb="62" eb="63">
      <t>ツ</t>
    </rPh>
    <phoneticPr fontId="1"/>
  </si>
  <si>
    <t>で日時を調整する。※コピー貼り付け、切りとり貼り付けの順序を間違えるとリンクされないので注意！</t>
    <rPh sb="1" eb="3">
      <t>ニチジ</t>
    </rPh>
    <rPh sb="4" eb="6">
      <t>チョウセイ</t>
    </rPh>
    <rPh sb="13" eb="14">
      <t>ハ</t>
    </rPh>
    <rPh sb="15" eb="16">
      <t>ツ</t>
    </rPh>
    <rPh sb="18" eb="19">
      <t>キ</t>
    </rPh>
    <rPh sb="22" eb="23">
      <t>ハ</t>
    </rPh>
    <rPh sb="24" eb="25">
      <t>ツ</t>
    </rPh>
    <rPh sb="27" eb="29">
      <t>ジュンジョ</t>
    </rPh>
    <rPh sb="30" eb="32">
      <t>マチガ</t>
    </rPh>
    <rPh sb="44" eb="46">
      <t>チュウイ</t>
    </rPh>
    <phoneticPr fontId="1"/>
  </si>
  <si>
    <t>各ブロック1・2次日程の編成が決まったら、【各ブロック】シート内で切り取りコピーの移動で振り分ける（【各ブロックシート】はランダムに</t>
    <rPh sb="0" eb="1">
      <t>カク</t>
    </rPh>
    <rPh sb="8" eb="9">
      <t>ジ</t>
    </rPh>
    <rPh sb="9" eb="11">
      <t>ニッテイ</t>
    </rPh>
    <rPh sb="12" eb="14">
      <t>ヘンセイ</t>
    </rPh>
    <rPh sb="15" eb="16">
      <t>キ</t>
    </rPh>
    <rPh sb="22" eb="23">
      <t>カク</t>
    </rPh>
    <rPh sb="31" eb="32">
      <t>ナイ</t>
    </rPh>
    <rPh sb="33" eb="34">
      <t>キ</t>
    </rPh>
    <rPh sb="35" eb="36">
      <t>ト</t>
    </rPh>
    <rPh sb="41" eb="43">
      <t>イドウ</t>
    </rPh>
    <rPh sb="44" eb="45">
      <t>フ</t>
    </rPh>
    <rPh sb="46" eb="47">
      <t>ワ</t>
    </rPh>
    <rPh sb="51" eb="52">
      <t>カク</t>
    </rPh>
    <phoneticPr fontId="1"/>
  </si>
  <si>
    <t>試合日程を配置してあるが試合順と審判割は出来上がっている）ので最終タイムテーブルの出来上がりになる！</t>
    <rPh sb="0" eb="2">
      <t>シアイ</t>
    </rPh>
    <rPh sb="2" eb="4">
      <t>ニッテイ</t>
    </rPh>
    <rPh sb="5" eb="7">
      <t>ハイチ</t>
    </rPh>
    <rPh sb="12" eb="14">
      <t>シアイ</t>
    </rPh>
    <rPh sb="14" eb="15">
      <t>ジュン</t>
    </rPh>
    <rPh sb="16" eb="18">
      <t>シンパン</t>
    </rPh>
    <rPh sb="18" eb="19">
      <t>ワリ</t>
    </rPh>
    <rPh sb="20" eb="23">
      <t>デキア</t>
    </rPh>
    <rPh sb="31" eb="33">
      <t>サイシュウ</t>
    </rPh>
    <rPh sb="41" eb="44">
      <t>デキア</t>
    </rPh>
    <phoneticPr fontId="1"/>
  </si>
  <si>
    <t>【2次リーグ】JFA第46回U-12全日本サッカー選手権大会兼東ライオンズ旗争奪第50回ジュニアサッカー大会</t>
    <rPh sb="2" eb="3">
      <t>ジ</t>
    </rPh>
    <phoneticPr fontId="1"/>
  </si>
  <si>
    <t>会場：八雲町遊楽部公園（天然芝）Ａコート</t>
    <rPh sb="0" eb="2">
      <t>カイジョウ</t>
    </rPh>
    <rPh sb="3" eb="5">
      <t>ヤクモ</t>
    </rPh>
    <rPh sb="5" eb="6">
      <t>チョウ</t>
    </rPh>
    <rPh sb="6" eb="7">
      <t>アソ</t>
    </rPh>
    <rPh sb="7" eb="8">
      <t>タノ</t>
    </rPh>
    <rPh sb="8" eb="9">
      <t>ベ</t>
    </rPh>
    <rPh sb="9" eb="11">
      <t>コウエン</t>
    </rPh>
    <rPh sb="12" eb="14">
      <t>テンネン</t>
    </rPh>
    <rPh sb="14" eb="15">
      <t>シバ</t>
    </rPh>
    <phoneticPr fontId="1"/>
  </si>
  <si>
    <t>会場：八雲町遊楽部公園（天然芝）Ｂコート</t>
    <rPh sb="0" eb="2">
      <t>カイジョウ</t>
    </rPh>
    <rPh sb="3" eb="5">
      <t>ヤクモ</t>
    </rPh>
    <rPh sb="5" eb="6">
      <t>チョウ</t>
    </rPh>
    <rPh sb="6" eb="7">
      <t>アソ</t>
    </rPh>
    <rPh sb="7" eb="8">
      <t>タノ</t>
    </rPh>
    <rPh sb="8" eb="9">
      <t>ベ</t>
    </rPh>
    <rPh sb="9" eb="11">
      <t>コウエン</t>
    </rPh>
    <rPh sb="12" eb="14">
      <t>テンネン</t>
    </rPh>
    <rPh sb="14" eb="15">
      <t>シバ</t>
    </rPh>
    <phoneticPr fontId="1"/>
  </si>
  <si>
    <t>抽選会注意　会場提供のチームを同じブロックにしないのが望ましい！</t>
    <rPh sb="0" eb="3">
      <t>チュウセンカイ</t>
    </rPh>
    <rPh sb="3" eb="5">
      <t>チュウイ</t>
    </rPh>
    <rPh sb="6" eb="8">
      <t>カイジョウ</t>
    </rPh>
    <rPh sb="8" eb="10">
      <t>テイキョウ</t>
    </rPh>
    <rPh sb="15" eb="16">
      <t>オナ</t>
    </rPh>
    <rPh sb="27" eb="28">
      <t>ノゾ</t>
    </rPh>
    <phoneticPr fontId="1"/>
  </si>
  <si>
    <t>会場：北桧山スポーツ公園（天然芝）</t>
    <rPh sb="0" eb="2">
      <t>カイジョウ</t>
    </rPh>
    <rPh sb="3" eb="4">
      <t>キタ</t>
    </rPh>
    <rPh sb="4" eb="6">
      <t>ヒヤマ</t>
    </rPh>
    <rPh sb="10" eb="12">
      <t>コウエン</t>
    </rPh>
    <rPh sb="13" eb="15">
      <t>テンネン</t>
    </rPh>
    <rPh sb="15" eb="16">
      <t>シバ</t>
    </rPh>
    <phoneticPr fontId="1"/>
  </si>
  <si>
    <t>8チームブロック編成（2次リーグ1部リーグ）・最終日得失が並びPKで順位を決める場合があるので全チーム参加</t>
    <rPh sb="8" eb="10">
      <t>ヘンセイ</t>
    </rPh>
    <rPh sb="12" eb="13">
      <t>ジ</t>
    </rPh>
    <rPh sb="17" eb="18">
      <t>ブ</t>
    </rPh>
    <rPh sb="23" eb="26">
      <t>サイシュウビ</t>
    </rPh>
    <rPh sb="26" eb="28">
      <t>トクシツ</t>
    </rPh>
    <rPh sb="29" eb="30">
      <t>ナラ</t>
    </rPh>
    <rPh sb="34" eb="36">
      <t>ジュンイ</t>
    </rPh>
    <rPh sb="37" eb="38">
      <t>キ</t>
    </rPh>
    <rPh sb="40" eb="42">
      <t>バアイ</t>
    </rPh>
    <rPh sb="47" eb="48">
      <t>ゼン</t>
    </rPh>
    <rPh sb="51" eb="53">
      <t>サンカ</t>
    </rPh>
    <phoneticPr fontId="1"/>
  </si>
  <si>
    <t>会場：せたな町立瀬棚中学校グラウンド（天然芝）</t>
    <rPh sb="0" eb="2">
      <t>カイジョウ</t>
    </rPh>
    <rPh sb="6" eb="7">
      <t>チョウ</t>
    </rPh>
    <rPh sb="7" eb="8">
      <t>リツ</t>
    </rPh>
    <rPh sb="8" eb="10">
      <t>セタナ</t>
    </rPh>
    <rPh sb="10" eb="13">
      <t>チュウガッコウ</t>
    </rPh>
    <rPh sb="19" eb="21">
      <t>テンネン</t>
    </rPh>
    <rPh sb="21" eb="22">
      <t>シバ</t>
    </rPh>
    <phoneticPr fontId="1"/>
  </si>
  <si>
    <t>1次ブロック分け省略名をコピー張り付け</t>
    <rPh sb="1" eb="2">
      <t>ジ</t>
    </rPh>
    <rPh sb="6" eb="7">
      <t>ワ</t>
    </rPh>
    <rPh sb="8" eb="10">
      <t>ショウリャク</t>
    </rPh>
    <rPh sb="10" eb="11">
      <t>メイ</t>
    </rPh>
    <rPh sb="15" eb="16">
      <t>ハ</t>
    </rPh>
    <rPh sb="17" eb="18">
      <t>ツ</t>
    </rPh>
    <phoneticPr fontId="1"/>
  </si>
  <si>
    <t>会場：松前町立松前中学校（人工芝）</t>
    <rPh sb="0" eb="2">
      <t>カイジョウ</t>
    </rPh>
    <rPh sb="3" eb="5">
      <t>マツマエ</t>
    </rPh>
    <rPh sb="5" eb="7">
      <t>チョウリツ</t>
    </rPh>
    <rPh sb="7" eb="9">
      <t>マツマエ</t>
    </rPh>
    <rPh sb="9" eb="12">
      <t>チュウガッコウ</t>
    </rPh>
    <rPh sb="13" eb="15">
      <t>ジンコウ</t>
    </rPh>
    <rPh sb="15" eb="16">
      <t>シバ</t>
    </rPh>
    <phoneticPr fontId="1"/>
  </si>
  <si>
    <t>タイムテーブル【ロバパン審判1部】シート</t>
    <rPh sb="12" eb="14">
      <t>シンパン</t>
    </rPh>
    <rPh sb="15" eb="16">
      <t>ブ</t>
    </rPh>
    <phoneticPr fontId="1"/>
  </si>
  <si>
    <t>会場：江差町運動公園（天然芝）</t>
    <rPh sb="0" eb="2">
      <t>カイジョウ</t>
    </rPh>
    <rPh sb="3" eb="6">
      <t>エサシチョウ</t>
    </rPh>
    <rPh sb="6" eb="8">
      <t>ウンドウ</t>
    </rPh>
    <rPh sb="8" eb="10">
      <t>コウエン</t>
    </rPh>
    <rPh sb="11" eb="13">
      <t>テンネン</t>
    </rPh>
    <rPh sb="13" eb="14">
      <t>シバ</t>
    </rPh>
    <phoneticPr fontId="1"/>
  </si>
  <si>
    <t>会場：森町サン・ビレッジ森（天然芝）</t>
    <rPh sb="0" eb="2">
      <t>カイジョウ</t>
    </rPh>
    <rPh sb="3" eb="4">
      <t>モリ</t>
    </rPh>
    <rPh sb="4" eb="5">
      <t>チョウ</t>
    </rPh>
    <rPh sb="12" eb="13">
      <t>モリ</t>
    </rPh>
    <rPh sb="14" eb="16">
      <t>テンネン</t>
    </rPh>
    <rPh sb="16" eb="17">
      <t>シバ</t>
    </rPh>
    <phoneticPr fontId="1"/>
  </si>
  <si>
    <t>【北斗FPA】</t>
    <rPh sb="1" eb="3">
      <t>ホクト</t>
    </rPh>
    <phoneticPr fontId="1"/>
  </si>
  <si>
    <t>【鹿部A】</t>
    <rPh sb="1" eb="3">
      <t>シカベ</t>
    </rPh>
    <phoneticPr fontId="1"/>
  </si>
  <si>
    <t>各チーム行事備考欄</t>
    <rPh sb="0" eb="1">
      <t>カク</t>
    </rPh>
    <rPh sb="4" eb="6">
      <t>ギョウジ</t>
    </rPh>
    <rPh sb="6" eb="8">
      <t>ビコウ</t>
    </rPh>
    <rPh sb="8" eb="9">
      <t>ラン</t>
    </rPh>
    <phoneticPr fontId="1"/>
  </si>
  <si>
    <t>会場：函館フットボールパーク（人工芝）Aコート</t>
    <rPh sb="0" eb="2">
      <t>カイジョウ</t>
    </rPh>
    <rPh sb="3" eb="5">
      <t>ハコダテ</t>
    </rPh>
    <rPh sb="15" eb="17">
      <t>ジンコウ</t>
    </rPh>
    <rPh sb="17" eb="18">
      <t>シバ</t>
    </rPh>
    <phoneticPr fontId="1"/>
  </si>
  <si>
    <t>会場：函館フットボールパーク（人工芝）Ｂコート</t>
    <rPh sb="0" eb="2">
      <t>カイジョウ</t>
    </rPh>
    <rPh sb="3" eb="5">
      <t>ハコダテ</t>
    </rPh>
    <rPh sb="15" eb="17">
      <t>ジンコウ</t>
    </rPh>
    <rPh sb="17" eb="18">
      <t>シバ</t>
    </rPh>
    <phoneticPr fontId="1"/>
  </si>
  <si>
    <t>VS</t>
    <phoneticPr fontId="1"/>
  </si>
  <si>
    <t>VS</t>
    <phoneticPr fontId="1"/>
  </si>
  <si>
    <t>Ａ</t>
    <phoneticPr fontId="1"/>
  </si>
  <si>
    <t>会場：北斗市立浜分小学校グラウンド（クレー）</t>
    <rPh sb="0" eb="2">
      <t>カイジョウ</t>
    </rPh>
    <rPh sb="3" eb="5">
      <t>ホクト</t>
    </rPh>
    <rPh sb="5" eb="7">
      <t>シリツ</t>
    </rPh>
    <rPh sb="7" eb="8">
      <t>ハマ</t>
    </rPh>
    <rPh sb="8" eb="9">
      <t>ワ</t>
    </rPh>
    <rPh sb="9" eb="12">
      <t>ショウガッコウ</t>
    </rPh>
    <phoneticPr fontId="1"/>
  </si>
  <si>
    <t>Ｂ</t>
    <phoneticPr fontId="1"/>
  </si>
  <si>
    <t>ロバパン</t>
    <phoneticPr fontId="1"/>
  </si>
  <si>
    <t>会場：根崎公園少年運動広場（クレー）</t>
    <rPh sb="0" eb="2">
      <t>カイジョウ</t>
    </rPh>
    <rPh sb="3" eb="5">
      <t>ネサキ</t>
    </rPh>
    <rPh sb="5" eb="7">
      <t>コウエン</t>
    </rPh>
    <rPh sb="7" eb="9">
      <t>ショウネン</t>
    </rPh>
    <rPh sb="9" eb="11">
      <t>ウンドウ</t>
    </rPh>
    <rPh sb="11" eb="13">
      <t>ヒロバ</t>
    </rPh>
    <phoneticPr fontId="1"/>
  </si>
  <si>
    <t>Ｃ</t>
    <phoneticPr fontId="1"/>
  </si>
  <si>
    <t>会場：函館市立神山小学校グラウンド（クレー）</t>
    <rPh sb="0" eb="2">
      <t>カイジョウ</t>
    </rPh>
    <rPh sb="3" eb="5">
      <t>ハコダテ</t>
    </rPh>
    <rPh sb="5" eb="7">
      <t>シリツ</t>
    </rPh>
    <rPh sb="7" eb="9">
      <t>カミヤマ</t>
    </rPh>
    <rPh sb="9" eb="12">
      <t>ショウガッコウ</t>
    </rPh>
    <phoneticPr fontId="1"/>
  </si>
  <si>
    <t>Ｄ</t>
    <phoneticPr fontId="1"/>
  </si>
  <si>
    <t>Ｅ</t>
    <phoneticPr fontId="1"/>
  </si>
  <si>
    <t>Ｅ</t>
    <phoneticPr fontId="1"/>
  </si>
  <si>
    <t>ロバパン</t>
    <phoneticPr fontId="1"/>
  </si>
  <si>
    <t>Ｆ</t>
    <phoneticPr fontId="1"/>
  </si>
  <si>
    <t>Ｇ</t>
    <phoneticPr fontId="1"/>
  </si>
  <si>
    <t>B   E   H</t>
    <phoneticPr fontId="1"/>
  </si>
  <si>
    <t>D</t>
  </si>
  <si>
    <t>C</t>
    <phoneticPr fontId="1"/>
  </si>
  <si>
    <t>最終日全チーム参加</t>
    <rPh sb="0" eb="3">
      <t>サイシュウビ</t>
    </rPh>
    <rPh sb="3" eb="4">
      <t>ゼン</t>
    </rPh>
    <rPh sb="7" eb="9">
      <t>サンカ</t>
    </rPh>
    <phoneticPr fontId="1"/>
  </si>
  <si>
    <t>Ｈ</t>
    <phoneticPr fontId="1"/>
  </si>
  <si>
    <t>8チームブロック編成通常</t>
    <rPh sb="8" eb="10">
      <t>ヘンセイ</t>
    </rPh>
    <rPh sb="10" eb="12">
      <t>ツウジョウ</t>
    </rPh>
    <phoneticPr fontId="1"/>
  </si>
  <si>
    <t>タイムテーブル1次【A-4】シート　　2次【B-4】シート</t>
    <rPh sb="8" eb="9">
      <t>ジ</t>
    </rPh>
    <rPh sb="20" eb="21">
      <t>ジ</t>
    </rPh>
    <phoneticPr fontId="1"/>
  </si>
  <si>
    <t>【北斗FPB】</t>
    <rPh sb="1" eb="3">
      <t>ホクト</t>
    </rPh>
    <phoneticPr fontId="1"/>
  </si>
  <si>
    <t>【鹿部B】</t>
    <rPh sb="1" eb="3">
      <t>シカベ</t>
    </rPh>
    <phoneticPr fontId="1"/>
  </si>
  <si>
    <t>VS</t>
    <phoneticPr fontId="1"/>
  </si>
  <si>
    <t>VS</t>
    <phoneticPr fontId="1"/>
  </si>
  <si>
    <t>VS</t>
    <phoneticPr fontId="1"/>
  </si>
  <si>
    <t>Ｃ</t>
    <phoneticPr fontId="1"/>
  </si>
  <si>
    <t>VS</t>
    <phoneticPr fontId="1"/>
  </si>
  <si>
    <t>VS</t>
    <phoneticPr fontId="1"/>
  </si>
  <si>
    <t>VS</t>
    <phoneticPr fontId="1"/>
  </si>
  <si>
    <t>E</t>
    <phoneticPr fontId="1"/>
  </si>
  <si>
    <t>G</t>
    <phoneticPr fontId="1"/>
  </si>
  <si>
    <t>B</t>
    <phoneticPr fontId="1"/>
  </si>
  <si>
    <t>H</t>
    <phoneticPr fontId="1"/>
  </si>
  <si>
    <t>7チームブロック編成</t>
    <rPh sb="8" eb="10">
      <t>ヘンセイ</t>
    </rPh>
    <phoneticPr fontId="1"/>
  </si>
  <si>
    <t>タイムテーブル1次【A-3】　　2次【B-3】シート</t>
    <rPh sb="8" eb="9">
      <t>ジ</t>
    </rPh>
    <rPh sb="17" eb="18">
      <t>ジ</t>
    </rPh>
    <phoneticPr fontId="1"/>
  </si>
  <si>
    <t>【八雲B】</t>
    <rPh sb="1" eb="3">
      <t>ヤクモ</t>
    </rPh>
    <phoneticPr fontId="1"/>
  </si>
  <si>
    <t>【鹿部】</t>
    <rPh sb="1" eb="3">
      <t>シカベ</t>
    </rPh>
    <phoneticPr fontId="1"/>
  </si>
  <si>
    <t>Ａ</t>
    <phoneticPr fontId="1"/>
  </si>
  <si>
    <t>VS</t>
    <phoneticPr fontId="1"/>
  </si>
  <si>
    <t>Ｃ</t>
    <phoneticPr fontId="1"/>
  </si>
  <si>
    <t>VS</t>
    <phoneticPr fontId="1"/>
  </si>
  <si>
    <t>７月9日・23日</t>
    <rPh sb="1" eb="2">
      <t>ガツ</t>
    </rPh>
    <rPh sb="3" eb="4">
      <t>ヒ</t>
    </rPh>
    <rPh sb="7" eb="8">
      <t>ヒ</t>
    </rPh>
    <phoneticPr fontId="1"/>
  </si>
  <si>
    <t>D</t>
    <phoneticPr fontId="1"/>
  </si>
  <si>
    <t>F</t>
    <phoneticPr fontId="1"/>
  </si>
  <si>
    <t>Ｈ</t>
  </si>
  <si>
    <t>Ａ・Ｃ休み無し</t>
    <rPh sb="3" eb="4">
      <t>ヤス</t>
    </rPh>
    <rPh sb="5" eb="6">
      <t>ナシ</t>
    </rPh>
    <phoneticPr fontId="1"/>
  </si>
  <si>
    <t>5チームブロック編成2巡</t>
    <rPh sb="8" eb="10">
      <t>ヘンセイ</t>
    </rPh>
    <rPh sb="11" eb="12">
      <t>ジュン</t>
    </rPh>
    <phoneticPr fontId="1"/>
  </si>
  <si>
    <t>タイムテーブル1次【A-1】　　2次【B-1】シート</t>
    <rPh sb="8" eb="9">
      <t>ジ</t>
    </rPh>
    <rPh sb="17" eb="18">
      <t>ジ</t>
    </rPh>
    <phoneticPr fontId="1"/>
  </si>
  <si>
    <t>【八雲A】</t>
    <rPh sb="1" eb="3">
      <t>ヤクモ</t>
    </rPh>
    <phoneticPr fontId="1"/>
  </si>
  <si>
    <t>【八雲】</t>
    <rPh sb="1" eb="3">
      <t>ヤクモ</t>
    </rPh>
    <phoneticPr fontId="1"/>
  </si>
  <si>
    <t>Ｂ</t>
    <phoneticPr fontId="1"/>
  </si>
  <si>
    <t>2巡目</t>
    <rPh sb="1" eb="2">
      <t>ジュン</t>
    </rPh>
    <rPh sb="2" eb="3">
      <t>メ</t>
    </rPh>
    <phoneticPr fontId="1"/>
  </si>
  <si>
    <t>2巡目</t>
    <rPh sb="1" eb="3">
      <t>ジュンメ</t>
    </rPh>
    <phoneticPr fontId="1"/>
  </si>
  <si>
    <t>Ｆ</t>
  </si>
  <si>
    <t>Ｇ</t>
  </si>
  <si>
    <t>Ｉ</t>
    <phoneticPr fontId="1"/>
  </si>
  <si>
    <t>I</t>
    <phoneticPr fontId="1"/>
  </si>
  <si>
    <t>全チーム休みなし</t>
    <rPh sb="0" eb="1">
      <t>ゼン</t>
    </rPh>
    <rPh sb="4" eb="5">
      <t>ヤス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</si>
</sst>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0" tint="-4.9989318521683403E-2"/>
      <name val="ＭＳ Ｐゴシック"/>
      <family val="3"/>
      <charset val="128"/>
      <scheme val="minor"/>
    </font>
    <font>
      <sz val="11"/>
      <color theme="0" tint="-4.9989318521683403E-2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sz val="11"/>
      <color rgb="FFFF0000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scheme val="minor"/>
    </font>
    <font>
      <sz val="8"/>
      <color theme="0" tint="-0.34998626667073579"/>
      <name val="ＭＳ Ｐゴシック"/>
      <family val="2"/>
      <scheme val="minor"/>
    </font>
    <font>
      <sz val="8"/>
      <color theme="0" tint="-0.34998626667073579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8"/>
      <color theme="0" tint="-0.34998626667073579"/>
      <name val="ＭＳ Ｐゴシック"/>
      <family val="2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theme="0"/>
      </left>
      <right/>
      <top style="thin">
        <color theme="0"/>
      </top>
      <bottom/>
      <diagonal style="thin">
        <color auto="1"/>
      </diagonal>
    </border>
    <border diagonalDown="1">
      <left/>
      <right/>
      <top style="thin">
        <color theme="0"/>
      </top>
      <bottom/>
      <diagonal style="thin">
        <color auto="1"/>
      </diagonal>
    </border>
    <border diagonalDown="1">
      <left/>
      <right style="thin">
        <color auto="1"/>
      </right>
      <top style="thin">
        <color theme="0"/>
      </top>
      <bottom/>
      <diagonal style="thin">
        <color auto="1"/>
      </diagonal>
    </border>
    <border diagonalDown="1">
      <left style="thin">
        <color theme="0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3" fillId="0" borderId="0"/>
  </cellStyleXfs>
  <cellXfs count="312">
    <xf numFmtId="0" fontId="0" fillId="0" borderId="0" xfId="0"/>
    <xf numFmtId="0" fontId="0" fillId="0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7" fillId="0" borderId="16" xfId="1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2" fillId="3" borderId="17" xfId="0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22" fillId="3" borderId="19" xfId="0" applyFont="1" applyFill="1" applyBorder="1" applyAlignment="1">
      <alignment horizontal="center" vertical="center" shrinkToFit="1"/>
    </xf>
    <xf numFmtId="0" fontId="22" fillId="3" borderId="16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shrinkToFit="1"/>
    </xf>
    <xf numFmtId="0" fontId="22" fillId="0" borderId="19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1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22" fillId="3" borderId="6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0" xfId="0"/>
    <xf numFmtId="0" fontId="0" fillId="0" borderId="0" xfId="0" applyBorder="1" applyAlignment="1">
      <alignment wrapText="1" shrinkToFi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56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56" fontId="0" fillId="0" borderId="0" xfId="0" applyNumberFormat="1" applyFill="1" applyBorder="1" applyAlignment="1">
      <alignment horizontal="center" vertical="center" wrapText="1" shrinkToFit="1"/>
    </xf>
    <xf numFmtId="0" fontId="0" fillId="0" borderId="15" xfId="0" applyBorder="1"/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center" wrapText="1" shrinkToFit="1"/>
    </xf>
    <xf numFmtId="0" fontId="0" fillId="0" borderId="18" xfId="0" applyBorder="1"/>
    <xf numFmtId="0" fontId="0" fillId="0" borderId="0" xfId="0" applyFill="1" applyBorder="1" applyAlignment="1">
      <alignment horizontal="center" vertical="center" wrapText="1" shrinkToFit="1"/>
    </xf>
    <xf numFmtId="0" fontId="0" fillId="0" borderId="37" xfId="0" applyFill="1" applyBorder="1"/>
    <xf numFmtId="0" fontId="0" fillId="0" borderId="38" xfId="0" applyFill="1" applyBorder="1"/>
    <xf numFmtId="0" fontId="0" fillId="0" borderId="38" xfId="0" applyBorder="1"/>
    <xf numFmtId="0" fontId="0" fillId="0" borderId="39" xfId="0" applyBorder="1"/>
    <xf numFmtId="0" fontId="0" fillId="0" borderId="40" xfId="0" applyFill="1" applyBorder="1"/>
    <xf numFmtId="0" fontId="0" fillId="0" borderId="0" xfId="0" applyFill="1" applyBorder="1" applyAlignment="1">
      <alignment wrapText="1" shrinkToFit="1"/>
    </xf>
    <xf numFmtId="0" fontId="0" fillId="0" borderId="41" xfId="0" applyBorder="1"/>
    <xf numFmtId="0" fontId="0" fillId="0" borderId="0" xfId="0" applyFill="1" applyBorder="1" applyAlignment="1">
      <alignment wrapText="1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/>
    <xf numFmtId="0" fontId="0" fillId="0" borderId="40" xfId="0" applyBorder="1"/>
    <xf numFmtId="0" fontId="9" fillId="6" borderId="8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15" fillId="7" borderId="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shrinkToFit="1"/>
    </xf>
    <xf numFmtId="0" fontId="9" fillId="8" borderId="8" xfId="0" applyFont="1" applyFill="1" applyBorder="1" applyAlignment="1">
      <alignment horizontal="center" vertical="center" shrinkToFit="1"/>
    </xf>
    <xf numFmtId="0" fontId="9" fillId="9" borderId="8" xfId="0" applyFont="1" applyFill="1" applyBorder="1" applyAlignment="1">
      <alignment horizontal="center" vertical="center" shrinkToFit="1"/>
    </xf>
    <xf numFmtId="0" fontId="9" fillId="10" borderId="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shrinkToFit="1"/>
    </xf>
    <xf numFmtId="0" fontId="9" fillId="11" borderId="8" xfId="0" applyFont="1" applyFill="1" applyBorder="1" applyAlignment="1">
      <alignment horizontal="center" vertical="center" shrinkToFit="1"/>
    </xf>
    <xf numFmtId="0" fontId="9" fillId="12" borderId="8" xfId="0" applyFont="1" applyFill="1" applyBorder="1" applyAlignment="1">
      <alignment horizontal="center" vertical="center" shrinkToFit="1"/>
    </xf>
    <xf numFmtId="0" fontId="9" fillId="13" borderId="8" xfId="0" applyFont="1" applyFill="1" applyBorder="1" applyAlignment="1">
      <alignment horizontal="center" vertical="center" shrinkToFit="1"/>
    </xf>
    <xf numFmtId="0" fontId="14" fillId="7" borderId="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wrapText="1" shrinkToFit="1"/>
    </xf>
    <xf numFmtId="0" fontId="0" fillId="0" borderId="0" xfId="0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 shrinkToFit="1"/>
    </xf>
    <xf numFmtId="56" fontId="0" fillId="0" borderId="0" xfId="0" applyNumberForma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0" fillId="15" borderId="8" xfId="0" applyFill="1" applyBorder="1" applyAlignment="1">
      <alignment horizontal="center" vertical="center" wrapText="1"/>
    </xf>
    <xf numFmtId="0" fontId="0" fillId="0" borderId="45" xfId="0" applyFill="1" applyBorder="1"/>
    <xf numFmtId="0" fontId="0" fillId="0" borderId="46" xfId="0" applyFill="1" applyBorder="1"/>
    <xf numFmtId="0" fontId="0" fillId="0" borderId="46" xfId="0" applyBorder="1"/>
    <xf numFmtId="0" fontId="0" fillId="0" borderId="47" xfId="0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56" fontId="0" fillId="0" borderId="0" xfId="0" applyNumberFormat="1" applyBorder="1" applyAlignment="1">
      <alignment horizontal="center" vertical="center" shrinkToFit="1"/>
    </xf>
    <xf numFmtId="0" fontId="0" fillId="0" borderId="38" xfId="0" applyFill="1" applyBorder="1" applyAlignment="1">
      <alignment horizontal="right"/>
    </xf>
    <xf numFmtId="0" fontId="0" fillId="0" borderId="15" xfId="0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15" xfId="0" applyFill="1" applyBorder="1"/>
    <xf numFmtId="0" fontId="0" fillId="0" borderId="15" xfId="0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 shrinkToFit="1"/>
    </xf>
    <xf numFmtId="56" fontId="0" fillId="0" borderId="0" xfId="0" applyNumberForma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6" xfId="0" applyFill="1" applyBorder="1" applyAlignment="1">
      <alignment shrinkToFit="1"/>
    </xf>
    <xf numFmtId="56" fontId="0" fillId="0" borderId="46" xfId="0" applyNumberForma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/>
    <xf numFmtId="0" fontId="0" fillId="0" borderId="0" xfId="0" applyFont="1" applyFill="1" applyBorder="1" applyAlignment="1">
      <alignment horizontal="center" vertical="center" shrinkToFit="1"/>
    </xf>
    <xf numFmtId="0" fontId="9" fillId="0" borderId="0" xfId="0" applyFont="1"/>
    <xf numFmtId="0" fontId="0" fillId="0" borderId="40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/>
    </xf>
    <xf numFmtId="0" fontId="0" fillId="0" borderId="40" xfId="0" applyFill="1" applyBorder="1" applyAlignment="1">
      <alignment horizontal="right" shrinkToFit="1"/>
    </xf>
    <xf numFmtId="0" fontId="0" fillId="0" borderId="7" xfId="0" applyFill="1" applyBorder="1" applyAlignment="1">
      <alignment horizontal="right" shrinkToFit="1"/>
    </xf>
    <xf numFmtId="0" fontId="0" fillId="0" borderId="7" xfId="0" applyFont="1" applyFill="1" applyBorder="1" applyAlignment="1">
      <alignment horizontal="right" shrinkToFit="1"/>
    </xf>
    <xf numFmtId="0" fontId="9" fillId="0" borderId="4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shrinkToFit="1"/>
    </xf>
    <xf numFmtId="0" fontId="0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0" xfId="0" applyAlignment="1">
      <alignment shrinkToFit="1"/>
    </xf>
    <xf numFmtId="0" fontId="9" fillId="16" borderId="0" xfId="0" applyFont="1" applyFill="1" applyBorder="1" applyAlignment="1">
      <alignment horizontal="right" shrinkToFit="1"/>
    </xf>
    <xf numFmtId="0" fontId="9" fillId="17" borderId="8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9" fillId="0" borderId="0" xfId="0" applyFont="1" applyBorder="1"/>
    <xf numFmtId="0" fontId="29" fillId="0" borderId="0" xfId="0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5" xfId="0" applyFill="1" applyBorder="1" applyAlignment="1">
      <alignment horizontal="right" shrinkToFit="1"/>
    </xf>
    <xf numFmtId="0" fontId="0" fillId="0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8" xfId="0" applyBorder="1" applyAlignment="1">
      <alignment shrinkToFi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4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1" fillId="0" borderId="8" xfId="0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vertical="center" shrinkToFit="1"/>
    </xf>
    <xf numFmtId="0" fontId="32" fillId="0" borderId="0" xfId="0" applyFont="1" applyFill="1" applyAlignment="1">
      <alignment vertical="center" shrinkToFit="1"/>
    </xf>
    <xf numFmtId="0" fontId="33" fillId="0" borderId="0" xfId="0" applyFont="1" applyFill="1" applyAlignment="1">
      <alignment vertical="center" shrinkToFit="1"/>
    </xf>
    <xf numFmtId="0" fontId="33" fillId="0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vertical="center" shrinkToFit="1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right"/>
    </xf>
    <xf numFmtId="0" fontId="17" fillId="0" borderId="16" xfId="0" applyFont="1" applyBorder="1" applyAlignment="1">
      <alignment horizontal="right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/>
    <xf numFmtId="0" fontId="0" fillId="0" borderId="16" xfId="0" applyFill="1" applyBorder="1" applyAlignment="1">
      <alignment horizontal="distributed" vertical="distributed" indent="1" shrinkToFit="1"/>
    </xf>
    <xf numFmtId="0" fontId="0" fillId="0" borderId="16" xfId="0" applyFill="1" applyBorder="1" applyAlignment="1">
      <alignment horizontal="distributed" vertical="distributed" shrinkToFit="1"/>
    </xf>
    <xf numFmtId="56" fontId="0" fillId="0" borderId="12" xfId="0" applyNumberFormat="1" applyFill="1" applyBorder="1" applyAlignment="1">
      <alignment horizontal="distributed" vertical="distributed" indent="1" shrinkToFit="1"/>
    </xf>
    <xf numFmtId="0" fontId="0" fillId="0" borderId="9" xfId="0" applyBorder="1" applyAlignment="1">
      <alignment horizontal="distributed" vertical="distributed" indent="1" shrinkToFit="1"/>
    </xf>
    <xf numFmtId="0" fontId="0" fillId="0" borderId="10" xfId="0" applyBorder="1" applyAlignment="1">
      <alignment horizontal="distributed" vertical="distributed" indent="1" shrinkToFit="1"/>
    </xf>
    <xf numFmtId="56" fontId="0" fillId="0" borderId="12" xfId="0" applyNumberFormat="1" applyBorder="1" applyAlignment="1">
      <alignment horizontal="left" shrinkToFit="1"/>
    </xf>
    <xf numFmtId="0" fontId="0" fillId="0" borderId="9" xfId="0" applyNumberFormat="1" applyBorder="1" applyAlignment="1">
      <alignment horizontal="left" shrinkToFit="1"/>
    </xf>
    <xf numFmtId="0" fontId="0" fillId="0" borderId="10" xfId="0" applyNumberFormat="1" applyBorder="1" applyAlignment="1">
      <alignment horizontal="left" shrinkToFit="1"/>
    </xf>
    <xf numFmtId="0" fontId="0" fillId="0" borderId="12" xfId="0" applyNumberFormat="1" applyBorder="1" applyAlignment="1">
      <alignment horizontal="left" vertical="center" shrinkToFit="1"/>
    </xf>
    <xf numFmtId="0" fontId="0" fillId="0" borderId="9" xfId="0" applyNumberFormat="1" applyBorder="1" applyAlignment="1">
      <alignment horizontal="left" vertical="center" shrinkToFit="1"/>
    </xf>
    <xf numFmtId="0" fontId="0" fillId="0" borderId="10" xfId="0" applyNumberFormat="1" applyBorder="1" applyAlignment="1">
      <alignment horizontal="left" vertical="center" shrinkToFit="1"/>
    </xf>
    <xf numFmtId="0" fontId="0" fillId="0" borderId="12" xfId="0" applyNumberFormat="1" applyBorder="1" applyAlignment="1">
      <alignment shrinkToFit="1"/>
    </xf>
    <xf numFmtId="0" fontId="0" fillId="0" borderId="9" xfId="0" applyNumberFormat="1" applyBorder="1" applyAlignment="1">
      <alignment shrinkToFit="1"/>
    </xf>
    <xf numFmtId="0" fontId="0" fillId="0" borderId="10" xfId="0" applyNumberFormat="1" applyBorder="1" applyAlignment="1">
      <alignment shrinkToFit="1"/>
    </xf>
    <xf numFmtId="56" fontId="28" fillId="0" borderId="12" xfId="0" applyNumberFormat="1" applyFont="1" applyFill="1" applyBorder="1" applyAlignment="1">
      <alignment horizontal="distributed" vertical="distributed" indent="1" shrinkToFit="1"/>
    </xf>
    <xf numFmtId="0" fontId="28" fillId="0" borderId="9" xfId="0" applyFont="1" applyBorder="1" applyAlignment="1">
      <alignment horizontal="distributed" vertical="distributed" indent="1" shrinkToFit="1"/>
    </xf>
    <xf numFmtId="0" fontId="28" fillId="0" borderId="10" xfId="0" applyFont="1" applyBorder="1" applyAlignment="1">
      <alignment horizontal="distributed" vertical="distributed" indent="1" shrinkToFit="1"/>
    </xf>
    <xf numFmtId="0" fontId="0" fillId="0" borderId="12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0" borderId="0" xfId="0" applyFont="1" applyFill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4" xfId="0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0" fillId="5" borderId="0" xfId="0" applyFill="1" applyAlignment="1">
      <alignment horizontal="left" vertical="center" shrinkToFit="1"/>
    </xf>
    <xf numFmtId="0" fontId="0" fillId="5" borderId="0" xfId="0" applyFill="1" applyAlignment="1">
      <alignment horizontal="left" vertical="center"/>
    </xf>
    <xf numFmtId="0" fontId="5" fillId="0" borderId="31" xfId="0" applyFont="1" applyBorder="1" applyAlignment="1">
      <alignment horizontal="center" vertical="center" shrinkToFit="1"/>
    </xf>
    <xf numFmtId="0" fontId="19" fillId="0" borderId="32" xfId="0" applyFont="1" applyBorder="1" applyAlignment="1">
      <alignment shrinkToFit="1"/>
    </xf>
    <xf numFmtId="0" fontId="19" fillId="0" borderId="33" xfId="0" applyFont="1" applyBorder="1" applyAlignment="1">
      <alignment shrinkToFit="1"/>
    </xf>
    <xf numFmtId="0" fontId="19" fillId="0" borderId="15" xfId="0" applyFont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0" borderId="18" xfId="0" applyFont="1" applyBorder="1" applyAlignment="1">
      <alignment shrinkToFit="1"/>
    </xf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29" fillId="0" borderId="0" xfId="0" applyFont="1" applyFill="1" applyBorder="1" applyAlignment="1">
      <alignment horizontal="left" vertical="center" shrinkToFit="1"/>
    </xf>
    <xf numFmtId="0" fontId="29" fillId="0" borderId="0" xfId="0" applyFont="1" applyBorder="1" applyAlignment="1">
      <alignment horizontal="left" shrinkToFit="1"/>
    </xf>
    <xf numFmtId="0" fontId="29" fillId="0" borderId="0" xfId="0" applyFont="1" applyAlignment="1">
      <alignment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99FF"/>
      <color rgb="FFFFFF99"/>
      <color rgb="FFCCECFF"/>
      <color rgb="FFFFCC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345659</xdr:colOff>
      <xdr:row>14</xdr:row>
      <xdr:rowOff>116008</xdr:rowOff>
    </xdr:from>
    <xdr:to>
      <xdr:col>36</xdr:col>
      <xdr:colOff>352998</xdr:colOff>
      <xdr:row>18</xdr:row>
      <xdr:rowOff>121686</xdr:rowOff>
    </xdr:to>
    <xdr:cxnSp macro="">
      <xdr:nvCxnSpPr>
        <xdr:cNvPr id="2" name="直線矢印コネクタ 1"/>
        <xdr:cNvCxnSpPr/>
      </xdr:nvCxnSpPr>
      <xdr:spPr>
        <a:xfrm>
          <a:off x="9413459" y="3135433"/>
          <a:ext cx="7339" cy="701003"/>
        </a:xfrm>
        <a:prstGeom prst="straightConnector1">
          <a:avLst/>
        </a:prstGeom>
        <a:ln w="63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315686</xdr:colOff>
      <xdr:row>18</xdr:row>
      <xdr:rowOff>5443</xdr:rowOff>
    </xdr:from>
    <xdr:to>
      <xdr:col>38</xdr:col>
      <xdr:colOff>315686</xdr:colOff>
      <xdr:row>18</xdr:row>
      <xdr:rowOff>168728</xdr:rowOff>
    </xdr:to>
    <xdr:cxnSp macro="">
      <xdr:nvCxnSpPr>
        <xdr:cNvPr id="3" name="直線矢印コネクタ 2"/>
        <xdr:cNvCxnSpPr/>
      </xdr:nvCxnSpPr>
      <xdr:spPr>
        <a:xfrm>
          <a:off x="10755086" y="3720193"/>
          <a:ext cx="0" cy="163285"/>
        </a:xfrm>
        <a:prstGeom prst="straightConnector1">
          <a:avLst/>
        </a:prstGeom>
        <a:ln w="63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346710</xdr:colOff>
      <xdr:row>14</xdr:row>
      <xdr:rowOff>103492</xdr:rowOff>
    </xdr:from>
    <xdr:to>
      <xdr:col>37</xdr:col>
      <xdr:colOff>1808</xdr:colOff>
      <xdr:row>14</xdr:row>
      <xdr:rowOff>106680</xdr:rowOff>
    </xdr:to>
    <xdr:cxnSp macro="">
      <xdr:nvCxnSpPr>
        <xdr:cNvPr id="4" name="直線コネクタ 3"/>
        <xdr:cNvCxnSpPr/>
      </xdr:nvCxnSpPr>
      <xdr:spPr>
        <a:xfrm flipV="1">
          <a:off x="9414510" y="3122917"/>
          <a:ext cx="340898" cy="3188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Q54"/>
  <sheetViews>
    <sheetView tabSelected="1" zoomScaleNormal="100" workbookViewId="0">
      <selection activeCell="AK5" sqref="AK5"/>
    </sheetView>
  </sheetViews>
  <sheetFormatPr defaultColWidth="12.875" defaultRowHeight="13.5"/>
  <cols>
    <col min="1" max="1" width="0.875" style="1" customWidth="1"/>
    <col min="2" max="2" width="11.125" style="1" customWidth="1"/>
    <col min="3" max="34" width="3.75" style="1" customWidth="1"/>
    <col min="35" max="35" width="1" style="1" customWidth="1"/>
    <col min="36" max="16384" width="12.875" style="1"/>
  </cols>
  <sheetData>
    <row r="1" spans="2:43" ht="38.25" customHeight="1">
      <c r="B1" s="245" t="s">
        <v>49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</row>
    <row r="2" spans="2:43" ht="11.25" customHeight="1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2:43" ht="11.25" customHeight="1">
      <c r="B3" s="6"/>
      <c r="C3" s="6"/>
      <c r="D3" s="6"/>
      <c r="E3" s="6"/>
      <c r="F3" s="6"/>
      <c r="G3" s="6"/>
      <c r="H3" s="6"/>
      <c r="I3" s="6"/>
      <c r="J3" s="6"/>
      <c r="K3" s="7" t="str">
        <f>IF(COUNT(J3,L3)&lt;2,"",TEXT(J3-L3,"○;●;△"))</f>
        <v/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239" t="s">
        <v>27</v>
      </c>
      <c r="AD3" s="240"/>
      <c r="AE3" s="240"/>
      <c r="AF3" s="240"/>
      <c r="AG3" s="240"/>
      <c r="AH3" s="240"/>
    </row>
    <row r="4" spans="2:43" ht="27.75" customHeight="1">
      <c r="B4" s="8" t="s">
        <v>44</v>
      </c>
      <c r="C4" s="227" t="str">
        <f>IF(B5="","",B5)</f>
        <v>アヴェンダU12</v>
      </c>
      <c r="D4" s="207"/>
      <c r="E4" s="207"/>
      <c r="F4" s="227" t="str">
        <f>IF(B6="","",B6)</f>
        <v>桔梗</v>
      </c>
      <c r="G4" s="207"/>
      <c r="H4" s="207"/>
      <c r="I4" s="227" t="str">
        <f>IF(B7="","",B7)</f>
        <v>サン・スポ</v>
      </c>
      <c r="J4" s="207"/>
      <c r="K4" s="207"/>
      <c r="L4" s="227" t="str">
        <f>IF(B8="","",B8)</f>
        <v>ジュニJ 1</v>
      </c>
      <c r="M4" s="207"/>
      <c r="N4" s="207"/>
      <c r="O4" s="227" t="str">
        <f>IF(B9="","",B9)</f>
        <v>ノース　ホワイト</v>
      </c>
      <c r="P4" s="207"/>
      <c r="Q4" s="207"/>
      <c r="R4" s="227" t="str">
        <f>IF(B10="","",B10)</f>
        <v>フロンティア</v>
      </c>
      <c r="S4" s="207"/>
      <c r="T4" s="207"/>
      <c r="U4" s="227" t="str">
        <f>IF(B11="","",B11)</f>
        <v>プレイフルプリメーロ</v>
      </c>
      <c r="V4" s="207"/>
      <c r="W4" s="207"/>
      <c r="X4" s="227" t="str">
        <f>IF(B12="","",B12)</f>
        <v>ジュニJ 2</v>
      </c>
      <c r="Y4" s="207"/>
      <c r="Z4" s="207"/>
      <c r="AA4" s="72" t="s">
        <v>17</v>
      </c>
      <c r="AB4" s="68" t="s">
        <v>18</v>
      </c>
      <c r="AC4" s="68" t="s">
        <v>19</v>
      </c>
      <c r="AD4" s="69" t="s">
        <v>20</v>
      </c>
      <c r="AE4" s="69" t="s">
        <v>21</v>
      </c>
      <c r="AF4" s="69" t="s">
        <v>22</v>
      </c>
      <c r="AG4" s="69" t="s">
        <v>28</v>
      </c>
      <c r="AH4" s="69" t="s">
        <v>23</v>
      </c>
    </row>
    <row r="5" spans="2:43" ht="27.75" customHeight="1">
      <c r="B5" s="69" t="s">
        <v>30</v>
      </c>
      <c r="C5" s="242"/>
      <c r="D5" s="243"/>
      <c r="E5" s="244"/>
      <c r="F5" s="9"/>
      <c r="G5" s="10" t="str">
        <f t="shared" ref="G5" si="0">IF(F5="","",IF(F5=H5,"△",IF(F5&gt;H5,"○","●")))</f>
        <v/>
      </c>
      <c r="H5" s="11"/>
      <c r="I5" s="9">
        <v>9</v>
      </c>
      <c r="J5" s="10" t="str">
        <f t="shared" ref="J5:J6" si="1">IF(I5="","",IF(I5=K5,"△",IF(I5&gt;K5,"○","●")))</f>
        <v>○</v>
      </c>
      <c r="K5" s="11">
        <v>0</v>
      </c>
      <c r="L5" s="9">
        <v>1</v>
      </c>
      <c r="M5" s="10" t="str">
        <f t="shared" ref="M5:M7" si="2">IF(L5="","",IF(L5=N5,"△",IF(L5&gt;N5,"○","●")))</f>
        <v>○</v>
      </c>
      <c r="N5" s="12">
        <v>0</v>
      </c>
      <c r="O5" s="9">
        <v>4</v>
      </c>
      <c r="P5" s="13" t="str">
        <f t="shared" ref="P5:P8" si="3">IF(O5="","",IF(O5=Q5,"△",IF(O5&gt;Q5,"○","●")))</f>
        <v>○</v>
      </c>
      <c r="Q5" s="12">
        <v>1</v>
      </c>
      <c r="R5" s="9">
        <v>12</v>
      </c>
      <c r="S5" s="13" t="str">
        <f t="shared" ref="S5:S9" si="4">IF(R5="","",IF(R5=T5,"△",IF(R5&gt;T5,"○","●")))</f>
        <v>○</v>
      </c>
      <c r="T5" s="12">
        <v>0</v>
      </c>
      <c r="U5" s="9"/>
      <c r="V5" s="13" t="str">
        <f t="shared" ref="V5:V10" si="5">IF(U5="","",IF(U5=W5,"△",IF(U5&gt;W5,"○","●")))</f>
        <v/>
      </c>
      <c r="W5" s="12"/>
      <c r="X5" s="9">
        <v>9</v>
      </c>
      <c r="Y5" s="13" t="str">
        <f t="shared" ref="Y5:Y11" si="6">IF(X5="","",IF(X5=Z5,"△",IF(X5&gt;Z5,"○","●")))</f>
        <v>○</v>
      </c>
      <c r="Z5" s="12">
        <v>0</v>
      </c>
      <c r="AA5" s="73">
        <f>COUNTIF($C5:$Z5,AA$13)</f>
        <v>5</v>
      </c>
      <c r="AB5" s="73">
        <f t="shared" ref="AA5:AC12" si="7">COUNTIF($C5:$Z5,AB$13)</f>
        <v>0</v>
      </c>
      <c r="AC5" s="73">
        <f t="shared" si="7"/>
        <v>0</v>
      </c>
      <c r="AD5" s="73">
        <f>AA5*3+AC5</f>
        <v>15</v>
      </c>
      <c r="AE5" s="73">
        <f>SUMIF($C$13:$Z$13,AE$4,$C5:$Z5)</f>
        <v>35</v>
      </c>
      <c r="AF5" s="73">
        <f>SUMIF($C$13:$Z$13,AF$4,$C5:$Z5)</f>
        <v>1</v>
      </c>
      <c r="AG5" s="73">
        <f>IFERROR(AE5-AF5,"")</f>
        <v>34</v>
      </c>
      <c r="AH5" s="73">
        <f>SUMPRODUCT(($AD$5:$AD$12*10^5+$AG$5:$AG$12&gt;AD5*10^5+AG5)*1)+1</f>
        <v>1</v>
      </c>
    </row>
    <row r="6" spans="2:43" ht="27.75" customHeight="1">
      <c r="B6" s="69" t="s">
        <v>14</v>
      </c>
      <c r="C6" s="13" t="str">
        <f>IF(H5="","",H5)</f>
        <v/>
      </c>
      <c r="D6" s="13" t="str">
        <f>IF(C6="","",IF(C6=E6,"△",IF(C6&gt;E6,"○","●")))</f>
        <v/>
      </c>
      <c r="E6" s="14" t="str">
        <f>IF(F5="","",F5)</f>
        <v/>
      </c>
      <c r="F6" s="242"/>
      <c r="G6" s="243"/>
      <c r="H6" s="244"/>
      <c r="I6" s="9">
        <v>0</v>
      </c>
      <c r="J6" s="10" t="str">
        <f t="shared" si="1"/>
        <v>●</v>
      </c>
      <c r="K6" s="11">
        <v>12</v>
      </c>
      <c r="L6" s="9">
        <v>0</v>
      </c>
      <c r="M6" s="10" t="str">
        <f t="shared" si="2"/>
        <v>●</v>
      </c>
      <c r="N6" s="12">
        <v>6</v>
      </c>
      <c r="O6" s="9"/>
      <c r="P6" s="13" t="str">
        <f t="shared" si="3"/>
        <v/>
      </c>
      <c r="Q6" s="12"/>
      <c r="R6" s="9">
        <v>0</v>
      </c>
      <c r="S6" s="13" t="str">
        <f t="shared" si="4"/>
        <v>●</v>
      </c>
      <c r="T6" s="12">
        <v>4</v>
      </c>
      <c r="U6" s="9">
        <v>0</v>
      </c>
      <c r="V6" s="13" t="str">
        <f t="shared" si="5"/>
        <v>●</v>
      </c>
      <c r="W6" s="12">
        <v>9</v>
      </c>
      <c r="X6" s="9">
        <v>1</v>
      </c>
      <c r="Y6" s="13" t="str">
        <f t="shared" si="6"/>
        <v>△</v>
      </c>
      <c r="Z6" s="12">
        <v>1</v>
      </c>
      <c r="AA6" s="73">
        <f t="shared" si="7"/>
        <v>0</v>
      </c>
      <c r="AB6" s="73">
        <f t="shared" si="7"/>
        <v>4</v>
      </c>
      <c r="AC6" s="73">
        <f t="shared" si="7"/>
        <v>1</v>
      </c>
      <c r="AD6" s="73">
        <f>AA6*3+AC6</f>
        <v>1</v>
      </c>
      <c r="AE6" s="73">
        <f t="shared" ref="AE6:AF12" si="8">SUMIF($C$13:$Z$13,AE$4,$C6:$Z6)</f>
        <v>1</v>
      </c>
      <c r="AF6" s="73">
        <f t="shared" si="8"/>
        <v>32</v>
      </c>
      <c r="AG6" s="73">
        <f>IFERROR(AE6-AF6,"")</f>
        <v>-31</v>
      </c>
      <c r="AH6" s="73">
        <f>SUMPRODUCT(($AD$5:$AD$12*10^5+$AG$5:$AG$12&gt;AD6*10^5+AG6)*1)+1</f>
        <v>7</v>
      </c>
    </row>
    <row r="7" spans="2:43" ht="27.75" customHeight="1">
      <c r="B7" s="69" t="s">
        <v>31</v>
      </c>
      <c r="C7" s="13">
        <f>IF(K5="","",K5)</f>
        <v>0</v>
      </c>
      <c r="D7" s="13" t="str">
        <f>IF(C7="","",IF(C7=E7,"△",IF(C7&gt;E7,"○","●")))</f>
        <v>●</v>
      </c>
      <c r="E7" s="14">
        <f>IF(I5="","",I5)</f>
        <v>9</v>
      </c>
      <c r="F7" s="15">
        <f>IF(K6="","",K6)</f>
        <v>12</v>
      </c>
      <c r="G7" s="13" t="str">
        <f>IF(F7="","",IF(F7=H7,"△",IF(F7&gt;H7,"○","●")))</f>
        <v>○</v>
      </c>
      <c r="H7" s="14">
        <f>IF(I6="","",I6)</f>
        <v>0</v>
      </c>
      <c r="I7" s="242"/>
      <c r="J7" s="243"/>
      <c r="K7" s="244"/>
      <c r="L7" s="9"/>
      <c r="M7" s="10" t="str">
        <f t="shared" si="2"/>
        <v/>
      </c>
      <c r="N7" s="12"/>
      <c r="O7" s="9">
        <v>0</v>
      </c>
      <c r="P7" s="13" t="str">
        <f t="shared" si="3"/>
        <v>●</v>
      </c>
      <c r="Q7" s="12">
        <v>1</v>
      </c>
      <c r="R7" s="9">
        <v>1</v>
      </c>
      <c r="S7" s="13" t="str">
        <f t="shared" si="4"/>
        <v>△</v>
      </c>
      <c r="T7" s="12">
        <v>1</v>
      </c>
      <c r="U7" s="9">
        <v>1</v>
      </c>
      <c r="V7" s="13" t="str">
        <f t="shared" si="5"/>
        <v>○</v>
      </c>
      <c r="W7" s="12">
        <v>0</v>
      </c>
      <c r="X7" s="9"/>
      <c r="Y7" s="13" t="str">
        <f t="shared" si="6"/>
        <v/>
      </c>
      <c r="Z7" s="12"/>
      <c r="AA7" s="73">
        <f t="shared" si="7"/>
        <v>2</v>
      </c>
      <c r="AB7" s="73">
        <f t="shared" si="7"/>
        <v>2</v>
      </c>
      <c r="AC7" s="73">
        <f t="shared" si="7"/>
        <v>1</v>
      </c>
      <c r="AD7" s="73">
        <f t="shared" ref="AD7:AD11" si="9">AA7*3+AC7</f>
        <v>7</v>
      </c>
      <c r="AE7" s="73">
        <f t="shared" si="8"/>
        <v>14</v>
      </c>
      <c r="AF7" s="73">
        <f t="shared" si="8"/>
        <v>11</v>
      </c>
      <c r="AG7" s="73">
        <f t="shared" ref="AG7:AG12" si="10">IFERROR(AE7-AF7,"")</f>
        <v>3</v>
      </c>
      <c r="AH7" s="73">
        <f t="shared" ref="AH7:AH11" si="11">SUMPRODUCT(($AD$5:$AD$12*10^5+$AG$5:$AG$12&gt;AD7*10^5+AG7)*1)+1</f>
        <v>4</v>
      </c>
    </row>
    <row r="8" spans="2:43" ht="27.75" customHeight="1">
      <c r="B8" s="69" t="s">
        <v>32</v>
      </c>
      <c r="C8" s="13">
        <f>IF(N5="","",N5)</f>
        <v>0</v>
      </c>
      <c r="D8" s="13" t="str">
        <f>IF(C8="","",IF(C8=E8,"△",IF(C8&gt;E8,"○","●")))</f>
        <v>●</v>
      </c>
      <c r="E8" s="14">
        <f>IF(L5="","",L5)</f>
        <v>1</v>
      </c>
      <c r="F8" s="15">
        <f>IF(N6="","",N6)</f>
        <v>6</v>
      </c>
      <c r="G8" s="13" t="str">
        <f>IF(F8="","",IF(F8=H8,"△",IF(F8&gt;H8,"○","●")))</f>
        <v>○</v>
      </c>
      <c r="H8" s="14">
        <f>IF(L6="","",L6)</f>
        <v>0</v>
      </c>
      <c r="I8" s="15" t="str">
        <f>IF(N7="","",N7)</f>
        <v/>
      </c>
      <c r="J8" s="13" t="str">
        <f>IF(I8="","",IF(I8=K8,"△",IF(I8&gt;K8,"○","●")))</f>
        <v/>
      </c>
      <c r="K8" s="14" t="str">
        <f>IF(L7="","",L7)</f>
        <v/>
      </c>
      <c r="L8" s="242"/>
      <c r="M8" s="243"/>
      <c r="N8" s="244"/>
      <c r="O8" s="9">
        <v>0</v>
      </c>
      <c r="P8" s="13" t="str">
        <f t="shared" si="3"/>
        <v>●</v>
      </c>
      <c r="Q8" s="12">
        <v>1</v>
      </c>
      <c r="R8" s="9"/>
      <c r="S8" s="13" t="str">
        <f t="shared" si="4"/>
        <v/>
      </c>
      <c r="T8" s="12"/>
      <c r="U8" s="9">
        <v>1</v>
      </c>
      <c r="V8" s="13" t="str">
        <f t="shared" si="5"/>
        <v>●</v>
      </c>
      <c r="W8" s="12">
        <v>4</v>
      </c>
      <c r="X8" s="9">
        <v>6</v>
      </c>
      <c r="Y8" s="13" t="str">
        <f t="shared" si="6"/>
        <v>○</v>
      </c>
      <c r="Z8" s="12">
        <v>0</v>
      </c>
      <c r="AA8" s="73">
        <f t="shared" si="7"/>
        <v>2</v>
      </c>
      <c r="AB8" s="73">
        <f t="shared" si="7"/>
        <v>3</v>
      </c>
      <c r="AC8" s="73">
        <f t="shared" si="7"/>
        <v>0</v>
      </c>
      <c r="AD8" s="73">
        <f t="shared" si="9"/>
        <v>6</v>
      </c>
      <c r="AE8" s="73">
        <f t="shared" si="8"/>
        <v>13</v>
      </c>
      <c r="AF8" s="73">
        <f t="shared" si="8"/>
        <v>6</v>
      </c>
      <c r="AG8" s="73">
        <f t="shared" si="10"/>
        <v>7</v>
      </c>
      <c r="AH8" s="73">
        <f t="shared" si="11"/>
        <v>6</v>
      </c>
    </row>
    <row r="9" spans="2:43" ht="27.75" customHeight="1">
      <c r="B9" s="2" t="s">
        <v>37</v>
      </c>
      <c r="C9" s="16">
        <f>IF(Q5="","",Q5)</f>
        <v>1</v>
      </c>
      <c r="D9" s="17" t="str">
        <f t="shared" ref="D9:D12" si="12">IF(C9="","",IF(C9=E9,"△",IF(C9&gt;E9,"○","●")))</f>
        <v>●</v>
      </c>
      <c r="E9" s="17">
        <f>IF(O5="","",O5)</f>
        <v>4</v>
      </c>
      <c r="F9" s="15" t="str">
        <f>IF(Q6="","",Q6)</f>
        <v/>
      </c>
      <c r="G9" s="17" t="str">
        <f t="shared" ref="G9:G12" si="13">IF(F9="","",IF(F9=H9,"△",IF(F9&gt;H9,"○","●")))</f>
        <v/>
      </c>
      <c r="H9" s="18" t="str">
        <f>IF(O6="","",O6)</f>
        <v/>
      </c>
      <c r="I9" s="17">
        <f>IF(Q7="","",Q7)</f>
        <v>1</v>
      </c>
      <c r="J9" s="17" t="str">
        <f t="shared" ref="J9:J12" si="14">IF(I9="","",IF(I9=K9,"△",IF(I9&gt;K9,"○","●")))</f>
        <v>○</v>
      </c>
      <c r="K9" s="17">
        <f>IF(O7="","",O7)</f>
        <v>0</v>
      </c>
      <c r="L9" s="16">
        <f>IF(Q8="","",Q8)</f>
        <v>1</v>
      </c>
      <c r="M9" s="17" t="str">
        <f t="shared" ref="M9:M12" si="15">IF(L9="","",IF(L9=N9,"△",IF(L9&gt;N9,"○","●")))</f>
        <v>○</v>
      </c>
      <c r="N9" s="18">
        <f>IF(O8="","",O8)</f>
        <v>0</v>
      </c>
      <c r="O9" s="242"/>
      <c r="P9" s="243"/>
      <c r="Q9" s="244"/>
      <c r="R9" s="9"/>
      <c r="S9" s="13" t="str">
        <f t="shared" si="4"/>
        <v/>
      </c>
      <c r="T9" s="12"/>
      <c r="U9" s="9">
        <v>3</v>
      </c>
      <c r="V9" s="13" t="str">
        <f t="shared" si="5"/>
        <v>○</v>
      </c>
      <c r="W9" s="12">
        <v>0</v>
      </c>
      <c r="X9" s="9">
        <v>12</v>
      </c>
      <c r="Y9" s="13" t="str">
        <f t="shared" si="6"/>
        <v>○</v>
      </c>
      <c r="Z9" s="12">
        <v>0</v>
      </c>
      <c r="AA9" s="73">
        <f t="shared" si="7"/>
        <v>4</v>
      </c>
      <c r="AB9" s="73">
        <f t="shared" si="7"/>
        <v>1</v>
      </c>
      <c r="AC9" s="73">
        <f t="shared" si="7"/>
        <v>0</v>
      </c>
      <c r="AD9" s="73">
        <f t="shared" si="9"/>
        <v>12</v>
      </c>
      <c r="AE9" s="73">
        <f t="shared" si="8"/>
        <v>18</v>
      </c>
      <c r="AF9" s="73">
        <f t="shared" si="8"/>
        <v>4</v>
      </c>
      <c r="AG9" s="73">
        <f t="shared" si="10"/>
        <v>14</v>
      </c>
      <c r="AH9" s="73">
        <f t="shared" si="11"/>
        <v>3</v>
      </c>
    </row>
    <row r="10" spans="2:43" ht="27.75" customHeight="1">
      <c r="B10" s="69" t="s">
        <v>10</v>
      </c>
      <c r="C10" s="16">
        <f>IF(T5="","",T5)</f>
        <v>0</v>
      </c>
      <c r="D10" s="17" t="str">
        <f t="shared" si="12"/>
        <v>●</v>
      </c>
      <c r="E10" s="17">
        <f>IF(R5="","",R5)</f>
        <v>12</v>
      </c>
      <c r="F10" s="16">
        <f>IF(T6="","",T6)</f>
        <v>4</v>
      </c>
      <c r="G10" s="17" t="str">
        <f t="shared" si="13"/>
        <v>○</v>
      </c>
      <c r="H10" s="18">
        <f>IF(R6="","",R6)</f>
        <v>0</v>
      </c>
      <c r="I10" s="17">
        <f>IF(T7="","",T7)</f>
        <v>1</v>
      </c>
      <c r="J10" s="17" t="str">
        <f t="shared" si="14"/>
        <v>△</v>
      </c>
      <c r="K10" s="17">
        <f>IF(R7="","",R7)</f>
        <v>1</v>
      </c>
      <c r="L10" s="16" t="str">
        <f>IF(T8="","",T8)</f>
        <v/>
      </c>
      <c r="M10" s="17" t="str">
        <f t="shared" si="15"/>
        <v/>
      </c>
      <c r="N10" s="18" t="str">
        <f>IF(R8="","",R8)</f>
        <v/>
      </c>
      <c r="O10" s="19" t="str">
        <f>IF(T9="","",T9)</f>
        <v/>
      </c>
      <c r="P10" s="20" t="str">
        <f t="shared" ref="P10:P12" si="16">IF(O10="","",IF(O10=Q10,"△",IF(O10&gt;Q10,"○","●")))</f>
        <v/>
      </c>
      <c r="Q10" s="21" t="str">
        <f>IF(R9="","",R9)</f>
        <v/>
      </c>
      <c r="R10" s="242"/>
      <c r="S10" s="243"/>
      <c r="T10" s="244"/>
      <c r="U10" s="9">
        <v>0</v>
      </c>
      <c r="V10" s="13" t="str">
        <f t="shared" si="5"/>
        <v>●</v>
      </c>
      <c r="W10" s="12">
        <v>3</v>
      </c>
      <c r="X10" s="9">
        <v>11</v>
      </c>
      <c r="Y10" s="13" t="str">
        <f t="shared" si="6"/>
        <v>○</v>
      </c>
      <c r="Z10" s="12">
        <v>0</v>
      </c>
      <c r="AA10" s="73">
        <f t="shared" si="7"/>
        <v>2</v>
      </c>
      <c r="AB10" s="73">
        <f t="shared" si="7"/>
        <v>2</v>
      </c>
      <c r="AC10" s="73">
        <f t="shared" si="7"/>
        <v>1</v>
      </c>
      <c r="AD10" s="73">
        <f t="shared" si="9"/>
        <v>7</v>
      </c>
      <c r="AE10" s="73">
        <f t="shared" si="8"/>
        <v>16</v>
      </c>
      <c r="AF10" s="73">
        <f t="shared" si="8"/>
        <v>16</v>
      </c>
      <c r="AG10" s="73">
        <f t="shared" si="10"/>
        <v>0</v>
      </c>
      <c r="AH10" s="73">
        <f>SUMPRODUCT(($AD$5:$AD$12*10^5+$AG$5:$AG$12&gt;AD10*10^5+AG10)*1)+1</f>
        <v>5</v>
      </c>
    </row>
    <row r="11" spans="2:43" ht="27.75" customHeight="1">
      <c r="B11" s="69" t="s">
        <v>41</v>
      </c>
      <c r="C11" s="16" t="str">
        <f>IF(W5="","",W5)</f>
        <v/>
      </c>
      <c r="D11" s="17" t="str">
        <f t="shared" si="12"/>
        <v/>
      </c>
      <c r="E11" s="17" t="str">
        <f>IF(U5="","",U5)</f>
        <v/>
      </c>
      <c r="F11" s="16">
        <f>IF(W6="","",W6)</f>
        <v>9</v>
      </c>
      <c r="G11" s="17" t="str">
        <f t="shared" si="13"/>
        <v>○</v>
      </c>
      <c r="H11" s="18">
        <f>IF(U6="","",U6)</f>
        <v>0</v>
      </c>
      <c r="I11" s="17">
        <f>IF(W7="","",W7)</f>
        <v>0</v>
      </c>
      <c r="J11" s="17" t="str">
        <f t="shared" si="14"/>
        <v>●</v>
      </c>
      <c r="K11" s="17">
        <f>IF(U7="","",U7)</f>
        <v>1</v>
      </c>
      <c r="L11" s="16">
        <f>IF(W8="","",W8)</f>
        <v>4</v>
      </c>
      <c r="M11" s="17" t="str">
        <f t="shared" si="15"/>
        <v>○</v>
      </c>
      <c r="N11" s="18">
        <f>IF(U8="","",U8)</f>
        <v>1</v>
      </c>
      <c r="O11" s="16">
        <f>IF(W9="","",W9)</f>
        <v>0</v>
      </c>
      <c r="P11" s="17" t="str">
        <f t="shared" si="16"/>
        <v>●</v>
      </c>
      <c r="Q11" s="18">
        <f>IF(U9="","",U9)</f>
        <v>3</v>
      </c>
      <c r="R11" s="16">
        <f>IF(W10="","",W10)</f>
        <v>3</v>
      </c>
      <c r="S11" s="17" t="str">
        <f t="shared" ref="S11:S12" si="17">IF(R11="","",IF(R11=T11,"△",IF(R11&gt;T11,"○","●")))</f>
        <v>○</v>
      </c>
      <c r="T11" s="22">
        <f>IF(U10="","",U10)</f>
        <v>0</v>
      </c>
      <c r="U11" s="242"/>
      <c r="V11" s="243"/>
      <c r="W11" s="244"/>
      <c r="X11" s="9">
        <v>13</v>
      </c>
      <c r="Y11" s="13" t="str">
        <f t="shared" si="6"/>
        <v>○</v>
      </c>
      <c r="Z11" s="12">
        <v>0</v>
      </c>
      <c r="AA11" s="73">
        <f t="shared" si="7"/>
        <v>4</v>
      </c>
      <c r="AB11" s="73">
        <f t="shared" si="7"/>
        <v>2</v>
      </c>
      <c r="AC11" s="73">
        <f t="shared" si="7"/>
        <v>0</v>
      </c>
      <c r="AD11" s="73">
        <f t="shared" si="9"/>
        <v>12</v>
      </c>
      <c r="AE11" s="73">
        <f t="shared" si="8"/>
        <v>29</v>
      </c>
      <c r="AF11" s="73">
        <f t="shared" si="8"/>
        <v>5</v>
      </c>
      <c r="AG11" s="73">
        <f t="shared" si="10"/>
        <v>24</v>
      </c>
      <c r="AH11" s="73">
        <f t="shared" si="11"/>
        <v>2</v>
      </c>
    </row>
    <row r="12" spans="2:43" ht="27.75" customHeight="1">
      <c r="B12" s="69" t="s">
        <v>39</v>
      </c>
      <c r="C12" s="16">
        <f>IF(Z5="","",Z5)</f>
        <v>0</v>
      </c>
      <c r="D12" s="17" t="str">
        <f t="shared" si="12"/>
        <v>●</v>
      </c>
      <c r="E12" s="17">
        <f>IF(X5="","",X5)</f>
        <v>9</v>
      </c>
      <c r="F12" s="16">
        <f>IF(Z6="","",Z6)</f>
        <v>1</v>
      </c>
      <c r="G12" s="17" t="str">
        <f t="shared" si="13"/>
        <v>△</v>
      </c>
      <c r="H12" s="18">
        <f>IF(X6="","",X6)</f>
        <v>1</v>
      </c>
      <c r="I12" s="17" t="str">
        <f>IF(Z7="","",Z7)</f>
        <v/>
      </c>
      <c r="J12" s="17" t="str">
        <f t="shared" si="14"/>
        <v/>
      </c>
      <c r="K12" s="17" t="str">
        <f>IF(X7="","",X7)</f>
        <v/>
      </c>
      <c r="L12" s="16">
        <f>IF(Z8="","",Z8)</f>
        <v>0</v>
      </c>
      <c r="M12" s="17" t="str">
        <f t="shared" si="15"/>
        <v>●</v>
      </c>
      <c r="N12" s="18">
        <f>IF(X8="","",X8)</f>
        <v>6</v>
      </c>
      <c r="O12" s="15">
        <f>IF(Z9="","",Z9)</f>
        <v>0</v>
      </c>
      <c r="P12" s="13" t="str">
        <f t="shared" si="16"/>
        <v>●</v>
      </c>
      <c r="Q12" s="14">
        <f>IF(X9="","",X9)</f>
        <v>12</v>
      </c>
      <c r="R12" s="15">
        <f>IF(Z10="","",Z10)</f>
        <v>0</v>
      </c>
      <c r="S12" s="13" t="str">
        <f t="shared" si="17"/>
        <v>●</v>
      </c>
      <c r="T12" s="23">
        <f>IF(X10="","",X10)</f>
        <v>11</v>
      </c>
      <c r="U12" s="34">
        <f>IF(Z11="","",Z11)</f>
        <v>0</v>
      </c>
      <c r="V12" s="25" t="str">
        <f>IF(U12="","",IF(U12=W12,"△",IF(U12&gt;W12,"○","●")))</f>
        <v>●</v>
      </c>
      <c r="W12" s="18">
        <f>IF(X11="","",X11)</f>
        <v>13</v>
      </c>
      <c r="X12" s="242"/>
      <c r="Y12" s="243"/>
      <c r="Z12" s="244"/>
      <c r="AA12" s="73">
        <f>COUNTIF($C12:$Z12,AA$13)</f>
        <v>0</v>
      </c>
      <c r="AB12" s="73">
        <f t="shared" si="7"/>
        <v>5</v>
      </c>
      <c r="AC12" s="73">
        <f t="shared" si="7"/>
        <v>1</v>
      </c>
      <c r="AD12" s="73">
        <f>AA12*3+AC12</f>
        <v>1</v>
      </c>
      <c r="AE12" s="73">
        <f t="shared" si="8"/>
        <v>1</v>
      </c>
      <c r="AF12" s="73">
        <f t="shared" si="8"/>
        <v>52</v>
      </c>
      <c r="AG12" s="73">
        <f t="shared" si="10"/>
        <v>-51</v>
      </c>
      <c r="AH12" s="73">
        <f>SUMPRODUCT(($AD$5:$AD$12*10^5+$AG$5:$AG$12&gt;AD12*10^5+AG12)*1)+1</f>
        <v>8</v>
      </c>
    </row>
    <row r="13" spans="2:43" ht="11.25" customHeight="1">
      <c r="B13" s="197"/>
      <c r="C13" s="198" t="s">
        <v>24</v>
      </c>
      <c r="D13" s="199"/>
      <c r="E13" s="199" t="s">
        <v>25</v>
      </c>
      <c r="F13" s="199" t="s">
        <v>24</v>
      </c>
      <c r="G13" s="199"/>
      <c r="H13" s="199" t="s">
        <v>25</v>
      </c>
      <c r="I13" s="199" t="s">
        <v>24</v>
      </c>
      <c r="J13" s="199"/>
      <c r="K13" s="199" t="s">
        <v>25</v>
      </c>
      <c r="L13" s="199" t="s">
        <v>24</v>
      </c>
      <c r="M13" s="199"/>
      <c r="N13" s="199" t="s">
        <v>25</v>
      </c>
      <c r="O13" s="199" t="s">
        <v>24</v>
      </c>
      <c r="P13" s="199"/>
      <c r="Q13" s="199" t="s">
        <v>25</v>
      </c>
      <c r="R13" s="199" t="s">
        <v>24</v>
      </c>
      <c r="S13" s="199"/>
      <c r="T13" s="199" t="s">
        <v>25</v>
      </c>
      <c r="U13" s="199" t="s">
        <v>24</v>
      </c>
      <c r="V13" s="199"/>
      <c r="W13" s="199" t="s">
        <v>25</v>
      </c>
      <c r="X13" s="199" t="s">
        <v>24</v>
      </c>
      <c r="Y13" s="199"/>
      <c r="Z13" s="199" t="s">
        <v>25</v>
      </c>
      <c r="AA13" s="200" t="s">
        <v>26</v>
      </c>
      <c r="AB13" s="200" t="s">
        <v>50</v>
      </c>
      <c r="AC13" s="200" t="s">
        <v>51</v>
      </c>
      <c r="AD13" s="28"/>
      <c r="AE13" s="28"/>
      <c r="AF13" s="28"/>
      <c r="AG13" s="28"/>
      <c r="AH13" s="28"/>
    </row>
    <row r="14" spans="2:43" ht="11.25" customHeight="1">
      <c r="B14" s="201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200"/>
      <c r="AB14" s="200"/>
      <c r="AC14" s="200"/>
      <c r="AD14" s="36"/>
      <c r="AE14" s="36"/>
      <c r="AF14" s="36"/>
      <c r="AG14" s="36"/>
      <c r="AH14" s="36"/>
      <c r="AO14" s="241"/>
      <c r="AP14" s="241"/>
      <c r="AQ14" s="241"/>
    </row>
    <row r="15" spans="2:43" ht="11.25" customHeight="1">
      <c r="B15" s="6"/>
      <c r="C15" s="6"/>
      <c r="D15" s="6"/>
      <c r="E15" s="6"/>
      <c r="F15" s="6"/>
      <c r="G15" s="6"/>
      <c r="H15" s="6"/>
      <c r="I15" s="6"/>
      <c r="J15" s="6"/>
      <c r="K15" s="7" t="str">
        <f>IF(COUNT(J15,L15)&lt;2,"",TEXT(J15-L15,"○;●;△"))</f>
        <v/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239" t="s">
        <v>27</v>
      </c>
      <c r="AD15" s="240"/>
      <c r="AE15" s="240"/>
      <c r="AF15" s="240"/>
      <c r="AG15" s="240"/>
      <c r="AH15" s="240"/>
    </row>
    <row r="16" spans="2:43" ht="27.75" customHeight="1">
      <c r="B16" s="8" t="s">
        <v>45</v>
      </c>
      <c r="C16" s="227" t="str">
        <f>IF(B17="","",B17)</f>
        <v>八幡</v>
      </c>
      <c r="D16" s="207"/>
      <c r="E16" s="207"/>
      <c r="F16" s="227" t="str">
        <f>IF(B18="","",B18)</f>
        <v>プレイフルセグンド</v>
      </c>
      <c r="G16" s="207"/>
      <c r="H16" s="207"/>
      <c r="I16" s="227" t="str">
        <f>IF(B19="","",B19)</f>
        <v>アヴェンダU11</v>
      </c>
      <c r="J16" s="207"/>
      <c r="K16" s="207"/>
      <c r="L16" s="227" t="str">
        <f>IF(B20="","",B20)</f>
        <v>港</v>
      </c>
      <c r="M16" s="207"/>
      <c r="N16" s="207"/>
      <c r="O16" s="227" t="str">
        <f>IF(B21="","",B21)</f>
        <v>スクールイエロー</v>
      </c>
      <c r="P16" s="207"/>
      <c r="Q16" s="207"/>
      <c r="R16" s="227" t="str">
        <f>IF(B22="","",B22)</f>
        <v>乙部</v>
      </c>
      <c r="S16" s="207"/>
      <c r="T16" s="207"/>
      <c r="U16" s="227" t="str">
        <f>IF(B23="","",B23)</f>
        <v>グランツ</v>
      </c>
      <c r="V16" s="207"/>
      <c r="W16" s="207"/>
      <c r="X16" s="227" t="str">
        <f>IF(B24="","",B24)</f>
        <v>日　吉</v>
      </c>
      <c r="Y16" s="207"/>
      <c r="Z16" s="207"/>
      <c r="AA16" s="72" t="s">
        <v>17</v>
      </c>
      <c r="AB16" s="68" t="s">
        <v>18</v>
      </c>
      <c r="AC16" s="68" t="s">
        <v>19</v>
      </c>
      <c r="AD16" s="69" t="s">
        <v>20</v>
      </c>
      <c r="AE16" s="69" t="s">
        <v>21</v>
      </c>
      <c r="AF16" s="69" t="s">
        <v>22</v>
      </c>
      <c r="AG16" s="69" t="s">
        <v>28</v>
      </c>
      <c r="AH16" s="69" t="s">
        <v>23</v>
      </c>
    </row>
    <row r="17" spans="2:36" ht="27.75" customHeight="1">
      <c r="B17" s="69" t="s">
        <v>13</v>
      </c>
      <c r="C17" s="242"/>
      <c r="D17" s="243"/>
      <c r="E17" s="244"/>
      <c r="F17" s="9"/>
      <c r="G17" s="10" t="str">
        <f t="shared" ref="G17" si="18">IF(F17="","",IF(F17=H17,"△",IF(F17&gt;H17,"○","●")))</f>
        <v/>
      </c>
      <c r="H17" s="11"/>
      <c r="I17" s="9">
        <v>1</v>
      </c>
      <c r="J17" s="10" t="str">
        <f t="shared" ref="J17:J18" si="19">IF(I17="","",IF(I17=K17,"△",IF(I17&gt;K17,"○","●")))</f>
        <v>○</v>
      </c>
      <c r="K17" s="11">
        <v>0</v>
      </c>
      <c r="L17" s="9">
        <v>3</v>
      </c>
      <c r="M17" s="10" t="str">
        <f t="shared" ref="M17:M19" si="20">IF(L17="","",IF(L17=N17,"△",IF(L17&gt;N17,"○","●")))</f>
        <v>○</v>
      </c>
      <c r="N17" s="12">
        <v>2</v>
      </c>
      <c r="O17" s="9"/>
      <c r="P17" s="13" t="str">
        <f t="shared" ref="P17:P20" si="21">IF(O17="","",IF(O17=Q17,"△",IF(O17&gt;Q17,"○","●")))</f>
        <v/>
      </c>
      <c r="Q17" s="12"/>
      <c r="R17" s="9">
        <v>1</v>
      </c>
      <c r="S17" s="13" t="str">
        <f t="shared" ref="S17:S21" si="22">IF(R17="","",IF(R17=T17,"△",IF(R17&gt;T17,"○","●")))</f>
        <v>●</v>
      </c>
      <c r="T17" s="12">
        <v>4</v>
      </c>
      <c r="U17" s="9">
        <v>1</v>
      </c>
      <c r="V17" s="13" t="str">
        <f t="shared" ref="V17:V22" si="23">IF(U17="","",IF(U17=W17,"△",IF(U17&gt;W17,"○","●")))</f>
        <v>●</v>
      </c>
      <c r="W17" s="12">
        <v>2</v>
      </c>
      <c r="X17" s="9">
        <v>0</v>
      </c>
      <c r="Y17" s="13" t="str">
        <f t="shared" ref="Y17:Y23" si="24">IF(X17="","",IF(X17=Z17,"△",IF(X17&gt;Z17,"○","●")))</f>
        <v>●</v>
      </c>
      <c r="Z17" s="12">
        <v>4</v>
      </c>
      <c r="AA17" s="73">
        <f>COUNTIF($C17:$Z17,AA$25)</f>
        <v>2</v>
      </c>
      <c r="AB17" s="73">
        <f>COUNTIF($C17:$Z17,AB$25)</f>
        <v>3</v>
      </c>
      <c r="AC17" s="73">
        <f>COUNTIF($C17:$Z17,AC$25)</f>
        <v>0</v>
      </c>
      <c r="AD17" s="73">
        <f>AA17*3+AC17</f>
        <v>6</v>
      </c>
      <c r="AE17" s="73">
        <f>SUMIF($C$25:$Z$25,AE$16,$C17:$Z17)</f>
        <v>6</v>
      </c>
      <c r="AF17" s="73">
        <f>SUMIF($C$25:$Z$25,AF$16,$C17:$Z17)</f>
        <v>12</v>
      </c>
      <c r="AG17" s="73">
        <f>IFERROR(AE17-AF17,"")</f>
        <v>-6</v>
      </c>
      <c r="AH17" s="73">
        <f>SUMPRODUCT(($AD$17:$AD$24*10^5+$AG$17:$AG$24&gt;AD17*10^5+AG17)*1)+1</f>
        <v>5</v>
      </c>
    </row>
    <row r="18" spans="2:36" ht="27.75" customHeight="1">
      <c r="B18" s="2" t="s">
        <v>42</v>
      </c>
      <c r="C18" s="13" t="str">
        <f>IF(H17="","",H17)</f>
        <v/>
      </c>
      <c r="D18" s="13" t="str">
        <f>IF(C18="","",IF(C18=E18,"△",IF(C18&gt;E18,"○","●")))</f>
        <v/>
      </c>
      <c r="E18" s="14" t="str">
        <f>IF(F17="","",F17)</f>
        <v/>
      </c>
      <c r="F18" s="242"/>
      <c r="G18" s="243"/>
      <c r="H18" s="244"/>
      <c r="I18" s="9">
        <v>2</v>
      </c>
      <c r="J18" s="10" t="str">
        <f t="shared" si="19"/>
        <v>△</v>
      </c>
      <c r="K18" s="11">
        <v>2</v>
      </c>
      <c r="L18" s="9">
        <v>1</v>
      </c>
      <c r="M18" s="10" t="str">
        <f t="shared" si="20"/>
        <v>●</v>
      </c>
      <c r="N18" s="12">
        <v>4</v>
      </c>
      <c r="O18" s="9">
        <v>1</v>
      </c>
      <c r="P18" s="13" t="str">
        <f t="shared" si="21"/>
        <v>●</v>
      </c>
      <c r="Q18" s="12">
        <v>4</v>
      </c>
      <c r="R18" s="9">
        <v>0</v>
      </c>
      <c r="S18" s="13" t="str">
        <f t="shared" si="22"/>
        <v>●</v>
      </c>
      <c r="T18" s="12">
        <v>1</v>
      </c>
      <c r="U18" s="9"/>
      <c r="V18" s="13" t="str">
        <f t="shared" si="23"/>
        <v/>
      </c>
      <c r="W18" s="12"/>
      <c r="X18" s="9">
        <v>3</v>
      </c>
      <c r="Y18" s="13" t="str">
        <f t="shared" si="24"/>
        <v>●</v>
      </c>
      <c r="Z18" s="12">
        <v>5</v>
      </c>
      <c r="AA18" s="73">
        <f t="shared" ref="AA18:AC24" si="25">COUNTIF($C18:$Z18,AA$25)</f>
        <v>0</v>
      </c>
      <c r="AB18" s="73">
        <f t="shared" si="25"/>
        <v>4</v>
      </c>
      <c r="AC18" s="73">
        <f t="shared" si="25"/>
        <v>1</v>
      </c>
      <c r="AD18" s="73">
        <f>AA18*3+AC18</f>
        <v>1</v>
      </c>
      <c r="AE18" s="73">
        <f t="shared" ref="AE18:AF24" si="26">SUMIF($C$25:$Z$25,AE$16,$C18:$Z18)</f>
        <v>7</v>
      </c>
      <c r="AF18" s="73">
        <f t="shared" si="26"/>
        <v>16</v>
      </c>
      <c r="AG18" s="73">
        <f>IFERROR(AE18-AF18,"")</f>
        <v>-9</v>
      </c>
      <c r="AH18" s="73">
        <f>SUMPRODUCT(($AD$17:$AD$24*10^5+$AG$17:$AG$24&gt;AD18*10^5+AG18)*1)+1</f>
        <v>8</v>
      </c>
    </row>
    <row r="19" spans="2:36" ht="27.75" customHeight="1">
      <c r="B19" s="69" t="s">
        <v>35</v>
      </c>
      <c r="C19" s="13">
        <f>IF(K17="","",K17)</f>
        <v>0</v>
      </c>
      <c r="D19" s="13" t="str">
        <f>IF(C19="","",IF(C19=E19,"△",IF(C19&gt;E19,"○","●")))</f>
        <v>●</v>
      </c>
      <c r="E19" s="14">
        <f>IF(I17="","",I17)</f>
        <v>1</v>
      </c>
      <c r="F19" s="15">
        <f>IF(K18="","",K18)</f>
        <v>2</v>
      </c>
      <c r="G19" s="13" t="str">
        <f>IF(F19="","",IF(F19=H19,"△",IF(F19&gt;H19,"○","●")))</f>
        <v>△</v>
      </c>
      <c r="H19" s="14">
        <f>IF(I18="","",I18)</f>
        <v>2</v>
      </c>
      <c r="I19" s="242"/>
      <c r="J19" s="243"/>
      <c r="K19" s="244"/>
      <c r="L19" s="9">
        <v>2</v>
      </c>
      <c r="M19" s="10" t="str">
        <f t="shared" si="20"/>
        <v>△</v>
      </c>
      <c r="N19" s="12">
        <v>2</v>
      </c>
      <c r="O19" s="9">
        <v>1</v>
      </c>
      <c r="P19" s="13" t="str">
        <f t="shared" si="21"/>
        <v>●</v>
      </c>
      <c r="Q19" s="12">
        <v>7</v>
      </c>
      <c r="R19" s="9">
        <v>2</v>
      </c>
      <c r="S19" s="13" t="str">
        <f t="shared" si="22"/>
        <v>○</v>
      </c>
      <c r="T19" s="12">
        <v>1</v>
      </c>
      <c r="U19" s="9"/>
      <c r="V19" s="13" t="str">
        <f t="shared" si="23"/>
        <v/>
      </c>
      <c r="W19" s="12"/>
      <c r="X19" s="9">
        <v>4</v>
      </c>
      <c r="Y19" s="13" t="str">
        <f t="shared" si="24"/>
        <v>●</v>
      </c>
      <c r="Z19" s="12">
        <v>6</v>
      </c>
      <c r="AA19" s="73">
        <f>COUNTIF($C19:$Z19,AA$25)</f>
        <v>1</v>
      </c>
      <c r="AB19" s="73">
        <f t="shared" si="25"/>
        <v>3</v>
      </c>
      <c r="AC19" s="73">
        <f t="shared" si="25"/>
        <v>2</v>
      </c>
      <c r="AD19" s="73">
        <f>AA19*3+AC19</f>
        <v>5</v>
      </c>
      <c r="AE19" s="73">
        <f t="shared" si="26"/>
        <v>11</v>
      </c>
      <c r="AF19" s="73">
        <f t="shared" si="26"/>
        <v>19</v>
      </c>
      <c r="AG19" s="73">
        <f t="shared" ref="AG19:AG24" si="27">IFERROR(AE19-AF19,"")</f>
        <v>-8</v>
      </c>
      <c r="AH19" s="73">
        <f>SUMPRODUCT(($AD$17:$AD$24*10^5+$AG$17:$AG$24&gt;AD19*10^5+AG19)*1)+1</f>
        <v>7</v>
      </c>
    </row>
    <row r="20" spans="2:36" ht="27.75" customHeight="1">
      <c r="B20" s="69" t="s">
        <v>4</v>
      </c>
      <c r="C20" s="13">
        <f>IF(N17="","",N17)</f>
        <v>2</v>
      </c>
      <c r="D20" s="13" t="str">
        <f>IF(C20="","",IF(C20=E20,"△",IF(C20&gt;E20,"○","●")))</f>
        <v>●</v>
      </c>
      <c r="E20" s="14">
        <f>IF(L17="","",L17)</f>
        <v>3</v>
      </c>
      <c r="F20" s="15">
        <f>IF(N18="","",N18)</f>
        <v>4</v>
      </c>
      <c r="G20" s="13" t="str">
        <f>IF(F20="","",IF(F20=H20,"△",IF(F20&gt;H20,"○","●")))</f>
        <v>○</v>
      </c>
      <c r="H20" s="14">
        <f>IF(L18="","",L18)</f>
        <v>1</v>
      </c>
      <c r="I20" s="15">
        <f>IF(N19="","",N19)</f>
        <v>2</v>
      </c>
      <c r="J20" s="13" t="str">
        <f>IF(I20="","",IF(I20=K20,"△",IF(I20&gt;K20,"○","●")))</f>
        <v>△</v>
      </c>
      <c r="K20" s="14">
        <f>IF(L19="","",L19)</f>
        <v>2</v>
      </c>
      <c r="L20" s="242"/>
      <c r="M20" s="243"/>
      <c r="N20" s="244"/>
      <c r="O20" s="9"/>
      <c r="P20" s="13" t="str">
        <f t="shared" si="21"/>
        <v/>
      </c>
      <c r="Q20" s="12"/>
      <c r="R20" s="9"/>
      <c r="S20" s="13" t="str">
        <f t="shared" si="22"/>
        <v/>
      </c>
      <c r="T20" s="12"/>
      <c r="U20" s="9">
        <v>4</v>
      </c>
      <c r="V20" s="13" t="str">
        <f t="shared" si="23"/>
        <v>●</v>
      </c>
      <c r="W20" s="12">
        <v>6</v>
      </c>
      <c r="X20" s="9">
        <v>4</v>
      </c>
      <c r="Y20" s="13" t="str">
        <f t="shared" si="24"/>
        <v>○</v>
      </c>
      <c r="Z20" s="12">
        <v>2</v>
      </c>
      <c r="AA20" s="73">
        <f t="shared" si="25"/>
        <v>2</v>
      </c>
      <c r="AB20" s="73">
        <f t="shared" si="25"/>
        <v>2</v>
      </c>
      <c r="AC20" s="73">
        <f t="shared" si="25"/>
        <v>1</v>
      </c>
      <c r="AD20" s="73">
        <f t="shared" ref="AD20:AD24" si="28">AA20*3+AC20</f>
        <v>7</v>
      </c>
      <c r="AE20" s="73">
        <f t="shared" si="26"/>
        <v>16</v>
      </c>
      <c r="AF20" s="73">
        <f t="shared" si="26"/>
        <v>14</v>
      </c>
      <c r="AG20" s="73">
        <f t="shared" si="27"/>
        <v>2</v>
      </c>
      <c r="AH20" s="73">
        <f t="shared" ref="AH20:AH24" si="29">SUMPRODUCT(($AD$17:$AD$24*10^5+$AG$17:$AG$24&gt;AD20*10^5+AG20)*1)+1</f>
        <v>4</v>
      </c>
    </row>
    <row r="21" spans="2:36" ht="27.75" customHeight="1">
      <c r="B21" s="69" t="s">
        <v>36</v>
      </c>
      <c r="C21" s="16" t="str">
        <f>IF(Q17="","",Q17)</f>
        <v/>
      </c>
      <c r="D21" s="17" t="str">
        <f t="shared" ref="D21:D24" si="30">IF(C21="","",IF(C21=E21,"△",IF(C21&gt;E21,"○","●")))</f>
        <v/>
      </c>
      <c r="E21" s="17" t="str">
        <f>IF(O17="","",O17)</f>
        <v/>
      </c>
      <c r="F21" s="16">
        <f>IF(Q18="","",Q18)</f>
        <v>4</v>
      </c>
      <c r="G21" s="17" t="str">
        <f t="shared" ref="G21:G24" si="31">IF(F21="","",IF(F21=H21,"△",IF(F21&gt;H21,"○","●")))</f>
        <v>○</v>
      </c>
      <c r="H21" s="18">
        <f>IF(O18="","",O18)</f>
        <v>1</v>
      </c>
      <c r="I21" s="17">
        <f>IF(Q19="","",Q19)</f>
        <v>7</v>
      </c>
      <c r="J21" s="17" t="str">
        <f t="shared" ref="J21:J24" si="32">IF(I21="","",IF(I21=K21,"△",IF(I21&gt;K21,"○","●")))</f>
        <v>○</v>
      </c>
      <c r="K21" s="17">
        <f>IF(O19="","",O19)</f>
        <v>1</v>
      </c>
      <c r="L21" s="16" t="str">
        <f>IF(Q20="","",Q20)</f>
        <v/>
      </c>
      <c r="M21" s="17" t="str">
        <f t="shared" ref="M21:M24" si="33">IF(L21="","",IF(L21=N21,"△",IF(L21&gt;N21,"○","●")))</f>
        <v/>
      </c>
      <c r="N21" s="18" t="str">
        <f>IF(O20="","",O20)</f>
        <v/>
      </c>
      <c r="O21" s="242"/>
      <c r="P21" s="243"/>
      <c r="Q21" s="244"/>
      <c r="R21" s="9">
        <v>4</v>
      </c>
      <c r="S21" s="13" t="str">
        <f t="shared" si="22"/>
        <v>○</v>
      </c>
      <c r="T21" s="12">
        <v>0</v>
      </c>
      <c r="U21" s="9">
        <v>2</v>
      </c>
      <c r="V21" s="13" t="str">
        <f t="shared" si="23"/>
        <v>○</v>
      </c>
      <c r="W21" s="12">
        <v>0</v>
      </c>
      <c r="X21" s="9">
        <v>8</v>
      </c>
      <c r="Y21" s="13" t="str">
        <f t="shared" si="24"/>
        <v>○</v>
      </c>
      <c r="Z21" s="12">
        <v>1</v>
      </c>
      <c r="AA21" s="73">
        <f t="shared" si="25"/>
        <v>5</v>
      </c>
      <c r="AB21" s="73">
        <f t="shared" si="25"/>
        <v>0</v>
      </c>
      <c r="AC21" s="73">
        <f t="shared" si="25"/>
        <v>0</v>
      </c>
      <c r="AD21" s="73">
        <f t="shared" si="28"/>
        <v>15</v>
      </c>
      <c r="AE21" s="73">
        <f t="shared" si="26"/>
        <v>25</v>
      </c>
      <c r="AF21" s="73">
        <f t="shared" si="26"/>
        <v>3</v>
      </c>
      <c r="AG21" s="73">
        <f t="shared" si="27"/>
        <v>22</v>
      </c>
      <c r="AH21" s="73">
        <f t="shared" si="29"/>
        <v>1</v>
      </c>
    </row>
    <row r="22" spans="2:36" ht="27.75" customHeight="1">
      <c r="B22" s="69" t="s">
        <v>12</v>
      </c>
      <c r="C22" s="16">
        <f>IF(T17="","",T17)</f>
        <v>4</v>
      </c>
      <c r="D22" s="17" t="str">
        <f t="shared" si="30"/>
        <v>○</v>
      </c>
      <c r="E22" s="17">
        <f>IF(R17="","",R17)</f>
        <v>1</v>
      </c>
      <c r="F22" s="16">
        <f>IF(T18="","",T18)</f>
        <v>1</v>
      </c>
      <c r="G22" s="17" t="str">
        <f t="shared" si="31"/>
        <v>○</v>
      </c>
      <c r="H22" s="18">
        <f>IF(R18="","",R18)</f>
        <v>0</v>
      </c>
      <c r="I22" s="17">
        <f>IF(T19="","",T19)</f>
        <v>1</v>
      </c>
      <c r="J22" s="17" t="str">
        <f t="shared" si="32"/>
        <v>●</v>
      </c>
      <c r="K22" s="17">
        <f>IF(R19="","",R19)</f>
        <v>2</v>
      </c>
      <c r="L22" s="16" t="str">
        <f>IF(T20="","",T20)</f>
        <v/>
      </c>
      <c r="M22" s="17" t="str">
        <f t="shared" si="33"/>
        <v/>
      </c>
      <c r="N22" s="18" t="str">
        <f>IF(R20="","",R20)</f>
        <v/>
      </c>
      <c r="O22" s="19">
        <f>IF(T21="","",T21)</f>
        <v>0</v>
      </c>
      <c r="P22" s="20" t="str">
        <f t="shared" ref="P22:P24" si="34">IF(O22="","",IF(O22=Q22,"△",IF(O22&gt;Q22,"○","●")))</f>
        <v>●</v>
      </c>
      <c r="Q22" s="21">
        <f>IF(R21="","",R21)</f>
        <v>4</v>
      </c>
      <c r="R22" s="242"/>
      <c r="S22" s="243"/>
      <c r="T22" s="244"/>
      <c r="U22" s="9">
        <v>0</v>
      </c>
      <c r="V22" s="13" t="str">
        <f t="shared" si="23"/>
        <v>●</v>
      </c>
      <c r="W22" s="12">
        <v>4</v>
      </c>
      <c r="X22" s="9">
        <v>2</v>
      </c>
      <c r="Y22" s="13" t="str">
        <f t="shared" si="24"/>
        <v>●</v>
      </c>
      <c r="Z22" s="12">
        <v>5</v>
      </c>
      <c r="AA22" s="73">
        <f t="shared" si="25"/>
        <v>2</v>
      </c>
      <c r="AB22" s="73">
        <f t="shared" si="25"/>
        <v>4</v>
      </c>
      <c r="AC22" s="73">
        <f t="shared" si="25"/>
        <v>0</v>
      </c>
      <c r="AD22" s="73">
        <f t="shared" si="28"/>
        <v>6</v>
      </c>
      <c r="AE22" s="73">
        <f t="shared" si="26"/>
        <v>8</v>
      </c>
      <c r="AF22" s="73">
        <f t="shared" si="26"/>
        <v>16</v>
      </c>
      <c r="AG22" s="73">
        <f t="shared" si="27"/>
        <v>-8</v>
      </c>
      <c r="AH22" s="73">
        <f t="shared" si="29"/>
        <v>6</v>
      </c>
    </row>
    <row r="23" spans="2:36" ht="27.75" customHeight="1">
      <c r="B23" s="69" t="s">
        <v>40</v>
      </c>
      <c r="C23" s="16">
        <f>IF(W17="","",W17)</f>
        <v>2</v>
      </c>
      <c r="D23" s="17" t="str">
        <f t="shared" si="30"/>
        <v>○</v>
      </c>
      <c r="E23" s="17">
        <f>IF(U17="","",U17)</f>
        <v>1</v>
      </c>
      <c r="F23" s="16" t="str">
        <f>IF(W18="","",W18)</f>
        <v/>
      </c>
      <c r="G23" s="17" t="str">
        <f t="shared" si="31"/>
        <v/>
      </c>
      <c r="H23" s="18" t="str">
        <f>IF(U18="","",U18)</f>
        <v/>
      </c>
      <c r="I23" s="17" t="str">
        <f>IF(W19="","",W19)</f>
        <v/>
      </c>
      <c r="J23" s="17" t="str">
        <f t="shared" si="32"/>
        <v/>
      </c>
      <c r="K23" s="17" t="str">
        <f>IF(U19="","",U19)</f>
        <v/>
      </c>
      <c r="L23" s="16">
        <f>IF(W20="","",W20)</f>
        <v>6</v>
      </c>
      <c r="M23" s="17" t="str">
        <f t="shared" si="33"/>
        <v>○</v>
      </c>
      <c r="N23" s="18">
        <f>IF(U20="","",U20)</f>
        <v>4</v>
      </c>
      <c r="O23" s="16">
        <f>IF(W21="","",W21)</f>
        <v>0</v>
      </c>
      <c r="P23" s="17" t="str">
        <f t="shared" si="34"/>
        <v>●</v>
      </c>
      <c r="Q23" s="18">
        <f>IF(U21="","",U21)</f>
        <v>2</v>
      </c>
      <c r="R23" s="16">
        <f>IF(W22="","",W22)</f>
        <v>4</v>
      </c>
      <c r="S23" s="17" t="str">
        <f t="shared" ref="S23:S24" si="35">IF(R23="","",IF(R23=T23,"△",IF(R23&gt;T23,"○","●")))</f>
        <v>○</v>
      </c>
      <c r="T23" s="22">
        <f>IF(U22="","",U22)</f>
        <v>0</v>
      </c>
      <c r="U23" s="242"/>
      <c r="V23" s="243"/>
      <c r="W23" s="244"/>
      <c r="X23" s="9">
        <v>1</v>
      </c>
      <c r="Y23" s="13" t="str">
        <f t="shared" si="24"/>
        <v>△</v>
      </c>
      <c r="Z23" s="12">
        <v>1</v>
      </c>
      <c r="AA23" s="73">
        <f t="shared" si="25"/>
        <v>3</v>
      </c>
      <c r="AB23" s="73">
        <f t="shared" si="25"/>
        <v>1</v>
      </c>
      <c r="AC23" s="73">
        <f t="shared" si="25"/>
        <v>1</v>
      </c>
      <c r="AD23" s="73">
        <f t="shared" si="28"/>
        <v>10</v>
      </c>
      <c r="AE23" s="73">
        <f t="shared" si="26"/>
        <v>13</v>
      </c>
      <c r="AF23" s="73">
        <f t="shared" si="26"/>
        <v>8</v>
      </c>
      <c r="AG23" s="73">
        <f>IFERROR(AE23-AF23,"")</f>
        <v>5</v>
      </c>
      <c r="AH23" s="73">
        <f t="shared" si="29"/>
        <v>3</v>
      </c>
    </row>
    <row r="24" spans="2:36" ht="27.75" customHeight="1">
      <c r="B24" s="196" t="s">
        <v>29</v>
      </c>
      <c r="C24" s="16">
        <f>IF(Z17="","",Z17)</f>
        <v>4</v>
      </c>
      <c r="D24" s="17" t="str">
        <f t="shared" si="30"/>
        <v>○</v>
      </c>
      <c r="E24" s="17">
        <f>IF(X17="","",X17)</f>
        <v>0</v>
      </c>
      <c r="F24" s="16">
        <f>IF(Z18="","",Z18)</f>
        <v>5</v>
      </c>
      <c r="G24" s="17" t="str">
        <f t="shared" si="31"/>
        <v>○</v>
      </c>
      <c r="H24" s="18">
        <f>IF(X18="","",X18)</f>
        <v>3</v>
      </c>
      <c r="I24" s="17">
        <f>IF(Z19="","",Z19)</f>
        <v>6</v>
      </c>
      <c r="J24" s="17" t="str">
        <f t="shared" si="32"/>
        <v>○</v>
      </c>
      <c r="K24" s="17">
        <f>IF(X19="","",X19)</f>
        <v>4</v>
      </c>
      <c r="L24" s="16">
        <f>IF(Z20="","",Z20)</f>
        <v>2</v>
      </c>
      <c r="M24" s="17" t="str">
        <f t="shared" si="33"/>
        <v>●</v>
      </c>
      <c r="N24" s="18">
        <f>IF(X20="","",X20)</f>
        <v>4</v>
      </c>
      <c r="O24" s="15">
        <f>IF(Z21="","",Z21)</f>
        <v>1</v>
      </c>
      <c r="P24" s="13" t="str">
        <f t="shared" si="34"/>
        <v>●</v>
      </c>
      <c r="Q24" s="14">
        <f>IF(X21="","",X21)</f>
        <v>8</v>
      </c>
      <c r="R24" s="15">
        <f>IF(Z22="","",Z22)</f>
        <v>5</v>
      </c>
      <c r="S24" s="13" t="str">
        <f t="shared" si="35"/>
        <v>○</v>
      </c>
      <c r="T24" s="23">
        <f>IF(X22="","",X22)</f>
        <v>2</v>
      </c>
      <c r="U24" s="24">
        <f>IF(Z23="","",Z23)</f>
        <v>1</v>
      </c>
      <c r="V24" s="25" t="str">
        <f>IF(U24="","",IF(U24=W24,"△",IF(U24&gt;W24,"○","●")))</f>
        <v>△</v>
      </c>
      <c r="W24" s="18">
        <f>IF(X23="","",X23)</f>
        <v>1</v>
      </c>
      <c r="X24" s="242"/>
      <c r="Y24" s="243"/>
      <c r="Z24" s="244"/>
      <c r="AA24" s="73">
        <f t="shared" si="25"/>
        <v>4</v>
      </c>
      <c r="AB24" s="73">
        <f t="shared" si="25"/>
        <v>2</v>
      </c>
      <c r="AC24" s="73">
        <f t="shared" si="25"/>
        <v>1</v>
      </c>
      <c r="AD24" s="73">
        <f t="shared" si="28"/>
        <v>13</v>
      </c>
      <c r="AE24" s="73">
        <f t="shared" si="26"/>
        <v>24</v>
      </c>
      <c r="AF24" s="73">
        <f t="shared" si="26"/>
        <v>22</v>
      </c>
      <c r="AG24" s="73">
        <f t="shared" si="27"/>
        <v>2</v>
      </c>
      <c r="AH24" s="73">
        <f t="shared" si="29"/>
        <v>2</v>
      </c>
    </row>
    <row r="25" spans="2:36" ht="11.25" customHeight="1">
      <c r="B25" s="26"/>
      <c r="C25" s="198" t="s">
        <v>24</v>
      </c>
      <c r="D25" s="199"/>
      <c r="E25" s="199" t="s">
        <v>25</v>
      </c>
      <c r="F25" s="199" t="s">
        <v>24</v>
      </c>
      <c r="G25" s="199"/>
      <c r="H25" s="199" t="s">
        <v>25</v>
      </c>
      <c r="I25" s="199" t="s">
        <v>24</v>
      </c>
      <c r="J25" s="199"/>
      <c r="K25" s="199" t="s">
        <v>25</v>
      </c>
      <c r="L25" s="199" t="s">
        <v>24</v>
      </c>
      <c r="M25" s="199"/>
      <c r="N25" s="199" t="s">
        <v>25</v>
      </c>
      <c r="O25" s="199" t="s">
        <v>24</v>
      </c>
      <c r="P25" s="199"/>
      <c r="Q25" s="199" t="s">
        <v>25</v>
      </c>
      <c r="R25" s="199" t="s">
        <v>24</v>
      </c>
      <c r="S25" s="199"/>
      <c r="T25" s="199" t="s">
        <v>25</v>
      </c>
      <c r="U25" s="199" t="s">
        <v>24</v>
      </c>
      <c r="V25" s="199"/>
      <c r="W25" s="199" t="s">
        <v>25</v>
      </c>
      <c r="X25" s="199" t="s">
        <v>24</v>
      </c>
      <c r="Y25" s="199"/>
      <c r="Z25" s="199" t="s">
        <v>25</v>
      </c>
      <c r="AA25" s="200" t="s">
        <v>26</v>
      </c>
      <c r="AB25" s="200" t="s">
        <v>50</v>
      </c>
      <c r="AC25" s="200" t="s">
        <v>51</v>
      </c>
      <c r="AD25" s="26"/>
      <c r="AE25" s="26"/>
      <c r="AF25" s="26"/>
      <c r="AG25" s="26"/>
      <c r="AH25" s="26"/>
      <c r="AI25" s="37"/>
      <c r="AJ25" s="37"/>
    </row>
    <row r="26" spans="2:36" ht="11.25" customHeight="1">
      <c r="B26" s="6"/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30"/>
      <c r="AC26" s="30"/>
      <c r="AD26" s="6"/>
      <c r="AE26" s="6"/>
      <c r="AF26" s="6"/>
      <c r="AG26" s="6"/>
      <c r="AH26" s="6"/>
      <c r="AI26" s="37"/>
      <c r="AJ26" s="37"/>
    </row>
    <row r="27" spans="2:36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239" t="s">
        <v>27</v>
      </c>
      <c r="AA27" s="240"/>
      <c r="AB27" s="240"/>
      <c r="AC27" s="240"/>
      <c r="AD27" s="240"/>
      <c r="AE27" s="240"/>
      <c r="AF27" s="37"/>
      <c r="AG27" s="37"/>
      <c r="AH27" s="37"/>
      <c r="AI27" s="37"/>
      <c r="AJ27" s="37"/>
    </row>
    <row r="28" spans="2:36" ht="27.75" customHeight="1">
      <c r="B28" s="8" t="s">
        <v>46</v>
      </c>
      <c r="C28" s="227" t="str">
        <f>IF(B29="","",B29)</f>
        <v>西部</v>
      </c>
      <c r="D28" s="207"/>
      <c r="E28" s="207"/>
      <c r="F28" s="227" t="str">
        <f>IF(B30="","",B30)</f>
        <v>エスト</v>
      </c>
      <c r="G28" s="207"/>
      <c r="H28" s="207"/>
      <c r="I28" s="227" t="str">
        <f>IF(B31="","",B31)</f>
        <v>スクールホワイト</v>
      </c>
      <c r="J28" s="207"/>
      <c r="K28" s="207"/>
      <c r="L28" s="227" t="str">
        <f>IF(B32="","",B32)</f>
        <v>ノース　ブルー</v>
      </c>
      <c r="M28" s="207"/>
      <c r="N28" s="207"/>
      <c r="O28" s="227" t="str">
        <f>IF(B33="","",B33)</f>
        <v>浜分</v>
      </c>
      <c r="P28" s="207"/>
      <c r="Q28" s="207"/>
      <c r="R28" s="227" t="str">
        <f>IF(B34="","",B34)</f>
        <v>ＣＯＲＡＺＯＮ</v>
      </c>
      <c r="S28" s="207"/>
      <c r="T28" s="207"/>
      <c r="U28" s="227" t="str">
        <f>IF(B35="","",B35)</f>
        <v>砂原</v>
      </c>
      <c r="V28" s="207"/>
      <c r="W28" s="207"/>
      <c r="X28" s="72" t="s">
        <v>17</v>
      </c>
      <c r="Y28" s="68" t="s">
        <v>18</v>
      </c>
      <c r="Z28" s="68" t="s">
        <v>19</v>
      </c>
      <c r="AA28" s="69" t="s">
        <v>20</v>
      </c>
      <c r="AB28" s="69" t="s">
        <v>21</v>
      </c>
      <c r="AC28" s="69" t="s">
        <v>22</v>
      </c>
      <c r="AD28" s="69" t="s">
        <v>28</v>
      </c>
      <c r="AE28" s="69" t="s">
        <v>23</v>
      </c>
    </row>
    <row r="29" spans="2:36" ht="27.75" customHeight="1">
      <c r="B29" s="69" t="s">
        <v>3</v>
      </c>
      <c r="C29" s="242"/>
      <c r="D29" s="243"/>
      <c r="E29" s="244"/>
      <c r="F29" s="9">
        <v>3</v>
      </c>
      <c r="G29" s="10" t="str">
        <f t="shared" ref="G29" si="36">IF(F29="","",IF(F29=H29,"△",IF(F29&gt;H29,"○","●")))</f>
        <v>●</v>
      </c>
      <c r="H29" s="11">
        <v>6</v>
      </c>
      <c r="I29" s="9">
        <v>3</v>
      </c>
      <c r="J29" s="10" t="str">
        <f t="shared" ref="J29:J30" si="37">IF(I29="","",IF(I29=K29,"△",IF(I29&gt;K29,"○","●")))</f>
        <v>○</v>
      </c>
      <c r="K29" s="11">
        <v>1</v>
      </c>
      <c r="L29" s="9"/>
      <c r="M29" s="10" t="str">
        <f t="shared" ref="M29:M31" si="38">IF(L29="","",IF(L29=N29,"△",IF(L29&gt;N29,"○","●")))</f>
        <v/>
      </c>
      <c r="N29" s="12"/>
      <c r="O29" s="9">
        <v>5</v>
      </c>
      <c r="P29" s="13" t="str">
        <f t="shared" ref="P29:P32" si="39">IF(O29="","",IF(O29=Q29,"△",IF(O29&gt;Q29,"○","●")))</f>
        <v>○</v>
      </c>
      <c r="Q29" s="12">
        <v>4</v>
      </c>
      <c r="R29" s="9">
        <v>1</v>
      </c>
      <c r="S29" s="13" t="str">
        <f t="shared" ref="S29:S33" si="40">IF(R29="","",IF(R29=T29,"△",IF(R29&gt;T29,"○","●")))</f>
        <v>●</v>
      </c>
      <c r="T29" s="12">
        <v>3</v>
      </c>
      <c r="U29" s="9"/>
      <c r="V29" s="13" t="str">
        <f t="shared" ref="V29:V34" si="41">IF(U29="","",IF(U29=W29,"△",IF(U29&gt;W29,"○","●")))</f>
        <v/>
      </c>
      <c r="W29" s="12"/>
      <c r="X29" s="73">
        <f t="shared" ref="X29:Z35" si="42">COUNTIF($C29:$W29,X$36)</f>
        <v>2</v>
      </c>
      <c r="Y29" s="73">
        <f t="shared" si="42"/>
        <v>2</v>
      </c>
      <c r="Z29" s="73">
        <f t="shared" si="42"/>
        <v>0</v>
      </c>
      <c r="AA29" s="73">
        <f t="shared" ref="AA29:AA35" si="43">X29*3+Z29</f>
        <v>6</v>
      </c>
      <c r="AB29" s="73">
        <f>SUMIF($C$36:$W$36,AB$28,$C29:$W29)</f>
        <v>12</v>
      </c>
      <c r="AC29" s="73">
        <f>SUMIF($C$36:$W$36,AC$28,$C29:$W29)</f>
        <v>14</v>
      </c>
      <c r="AD29" s="73">
        <f t="shared" ref="AD29:AD35" si="44">IFERROR(AB29-AC29,"")</f>
        <v>-2</v>
      </c>
      <c r="AE29" s="73">
        <f ca="1">SUMPRODUCT(($AA$29:$AA$35*10^5+$AD$29:$AD$35&gt;AA29*10^5+AD29)*1)+1</f>
        <v>4</v>
      </c>
    </row>
    <row r="30" spans="2:36" ht="27.75" customHeight="1">
      <c r="B30" s="69" t="s">
        <v>43</v>
      </c>
      <c r="C30" s="13">
        <f>IF(H29="","",H29)</f>
        <v>6</v>
      </c>
      <c r="D30" s="13" t="str">
        <f>IF(C30="","",IF(C30=E30,"△",IF(C30&gt;E30,"○","●")))</f>
        <v>○</v>
      </c>
      <c r="E30" s="14">
        <f>IF(F29="","",F29)</f>
        <v>3</v>
      </c>
      <c r="F30" s="242"/>
      <c r="G30" s="243"/>
      <c r="H30" s="244"/>
      <c r="I30" s="9">
        <v>5</v>
      </c>
      <c r="J30" s="10" t="str">
        <f t="shared" si="37"/>
        <v>○</v>
      </c>
      <c r="K30" s="11">
        <v>1</v>
      </c>
      <c r="L30" s="9">
        <v>1</v>
      </c>
      <c r="M30" s="10" t="str">
        <f t="shared" si="38"/>
        <v>△</v>
      </c>
      <c r="N30" s="12">
        <v>1</v>
      </c>
      <c r="O30" s="9">
        <v>1</v>
      </c>
      <c r="P30" s="13" t="str">
        <f t="shared" si="39"/>
        <v>△</v>
      </c>
      <c r="Q30" s="12">
        <v>1</v>
      </c>
      <c r="R30" s="9"/>
      <c r="S30" s="13" t="str">
        <f t="shared" si="40"/>
        <v/>
      </c>
      <c r="T30" s="12"/>
      <c r="U30" s="9"/>
      <c r="V30" s="13" t="str">
        <f t="shared" si="41"/>
        <v/>
      </c>
      <c r="W30" s="12"/>
      <c r="X30" s="73">
        <f t="shared" si="42"/>
        <v>2</v>
      </c>
      <c r="Y30" s="73">
        <f t="shared" si="42"/>
        <v>0</v>
      </c>
      <c r="Z30" s="73">
        <f t="shared" si="42"/>
        <v>2</v>
      </c>
      <c r="AA30" s="73">
        <f t="shared" si="43"/>
        <v>8</v>
      </c>
      <c r="AB30" s="73">
        <f t="shared" ref="AB30:AC35" ca="1" si="45">SUMIF($C$36:$Z$36,AB$28,$C30:$W30)</f>
        <v>13</v>
      </c>
      <c r="AC30" s="73">
        <f t="shared" ca="1" si="45"/>
        <v>6</v>
      </c>
      <c r="AD30" s="73">
        <f t="shared" ca="1" si="44"/>
        <v>7</v>
      </c>
      <c r="AE30" s="73">
        <f ca="1">SUMPRODUCT(($AA$29:$AA$35*10^5+$AD$29:$AD$35&gt;AA30*10^5+AD30)*1)+1</f>
        <v>3</v>
      </c>
    </row>
    <row r="31" spans="2:36" ht="27.75" customHeight="1">
      <c r="B31" s="2" t="s">
        <v>33</v>
      </c>
      <c r="C31" s="13">
        <f>IF(K29="","",K29)</f>
        <v>1</v>
      </c>
      <c r="D31" s="13" t="str">
        <f>IF(C31="","",IF(C31=E31,"△",IF(C31&gt;E31,"○","●")))</f>
        <v>●</v>
      </c>
      <c r="E31" s="14">
        <f>IF(I29="","",I29)</f>
        <v>3</v>
      </c>
      <c r="F31" s="15">
        <f>IF(K30="","",K30)</f>
        <v>1</v>
      </c>
      <c r="G31" s="13" t="str">
        <f>IF(F31="","",IF(F31=H31,"△",IF(F31&gt;H31,"○","●")))</f>
        <v>●</v>
      </c>
      <c r="H31" s="14">
        <f>IF(I30="","",I30)</f>
        <v>5</v>
      </c>
      <c r="I31" s="242"/>
      <c r="J31" s="243"/>
      <c r="K31" s="244"/>
      <c r="L31" s="9">
        <v>1</v>
      </c>
      <c r="M31" s="10" t="str">
        <f t="shared" si="38"/>
        <v>△</v>
      </c>
      <c r="N31" s="12">
        <v>1</v>
      </c>
      <c r="O31" s="9">
        <v>1</v>
      </c>
      <c r="P31" s="13" t="str">
        <f t="shared" si="39"/>
        <v>●</v>
      </c>
      <c r="Q31" s="12">
        <v>4</v>
      </c>
      <c r="R31" s="9">
        <v>1</v>
      </c>
      <c r="S31" s="13" t="str">
        <f t="shared" si="40"/>
        <v>●</v>
      </c>
      <c r="T31" s="12">
        <v>2</v>
      </c>
      <c r="U31" s="9">
        <v>0</v>
      </c>
      <c r="V31" s="13" t="str">
        <f t="shared" si="41"/>
        <v>●</v>
      </c>
      <c r="W31" s="12">
        <v>2</v>
      </c>
      <c r="X31" s="73">
        <f t="shared" si="42"/>
        <v>0</v>
      </c>
      <c r="Y31" s="73">
        <f t="shared" si="42"/>
        <v>5</v>
      </c>
      <c r="Z31" s="73">
        <f t="shared" si="42"/>
        <v>1</v>
      </c>
      <c r="AA31" s="73">
        <f>X31*3+Z31</f>
        <v>1</v>
      </c>
      <c r="AB31" s="73">
        <f t="shared" ca="1" si="45"/>
        <v>5</v>
      </c>
      <c r="AC31" s="73">
        <f t="shared" ca="1" si="45"/>
        <v>17</v>
      </c>
      <c r="AD31" s="73">
        <f t="shared" ca="1" si="44"/>
        <v>-12</v>
      </c>
      <c r="AE31" s="73">
        <f ca="1">SUMPRODUCT(($AA$29:$AA$35*10^5+$AD$29:$AD$35&gt;AA31*10^5+AD31)*1)+1</f>
        <v>7</v>
      </c>
    </row>
    <row r="32" spans="2:36" ht="27.75" customHeight="1">
      <c r="B32" s="69" t="s">
        <v>34</v>
      </c>
      <c r="C32" s="13" t="str">
        <f>IF(N29="","",N29)</f>
        <v/>
      </c>
      <c r="D32" s="13" t="str">
        <f>IF(C32="","",IF(C32=E32,"△",IF(C32&gt;E32,"○","●")))</f>
        <v/>
      </c>
      <c r="E32" s="14" t="str">
        <f>IF(L29="","",L29)</f>
        <v/>
      </c>
      <c r="F32" s="15">
        <f>IF(N30="","",N30)</f>
        <v>1</v>
      </c>
      <c r="G32" s="13" t="str">
        <f>IF(F32="","",IF(F32=H32,"△",IF(F32&gt;H32,"○","●")))</f>
        <v>△</v>
      </c>
      <c r="H32" s="14">
        <f>IF(L30="","",L30)</f>
        <v>1</v>
      </c>
      <c r="I32" s="15">
        <f>IF(N31="","",N31)</f>
        <v>1</v>
      </c>
      <c r="J32" s="13" t="str">
        <f>IF(I32="","",IF(I32=K32,"△",IF(I32&gt;K32,"○","●")))</f>
        <v>△</v>
      </c>
      <c r="K32" s="14">
        <f>IF(L31="","",L31)</f>
        <v>1</v>
      </c>
      <c r="L32" s="242"/>
      <c r="M32" s="243"/>
      <c r="N32" s="244"/>
      <c r="O32" s="9"/>
      <c r="P32" s="13" t="str">
        <f t="shared" si="39"/>
        <v/>
      </c>
      <c r="Q32" s="12"/>
      <c r="R32" s="9">
        <v>0</v>
      </c>
      <c r="S32" s="13" t="str">
        <f t="shared" si="40"/>
        <v>●</v>
      </c>
      <c r="T32" s="12">
        <v>3</v>
      </c>
      <c r="U32" s="9">
        <v>0</v>
      </c>
      <c r="V32" s="13" t="str">
        <f t="shared" si="41"/>
        <v>●</v>
      </c>
      <c r="W32" s="12">
        <v>1</v>
      </c>
      <c r="X32" s="73">
        <f t="shared" si="42"/>
        <v>0</v>
      </c>
      <c r="Y32" s="73">
        <f t="shared" si="42"/>
        <v>2</v>
      </c>
      <c r="Z32" s="73">
        <f t="shared" si="42"/>
        <v>2</v>
      </c>
      <c r="AA32" s="73">
        <f t="shared" si="43"/>
        <v>2</v>
      </c>
      <c r="AB32" s="73">
        <f t="shared" ca="1" si="45"/>
        <v>2</v>
      </c>
      <c r="AC32" s="73">
        <f t="shared" ca="1" si="45"/>
        <v>6</v>
      </c>
      <c r="AD32" s="73">
        <f t="shared" ca="1" si="44"/>
        <v>-4</v>
      </c>
      <c r="AE32" s="73">
        <f t="shared" ref="AE32:AE34" ca="1" si="46">SUMPRODUCT(($AA$29:$AA$35*10^5+$AD$29:$AD$35&gt;AA32*10^5+AD32)*1)+1</f>
        <v>6</v>
      </c>
    </row>
    <row r="33" spans="2:35" ht="27.75" customHeight="1">
      <c r="B33" s="69" t="s">
        <v>2</v>
      </c>
      <c r="C33" s="16">
        <f>IF(Q29="","",Q29)</f>
        <v>4</v>
      </c>
      <c r="D33" s="17" t="str">
        <f t="shared" ref="D33:D35" si="47">IF(C33="","",IF(C33=E33,"△",IF(C33&gt;E33,"○","●")))</f>
        <v>●</v>
      </c>
      <c r="E33" s="17">
        <f>IF(O29="","",O29)</f>
        <v>5</v>
      </c>
      <c r="F33" s="16">
        <f>IF(Q30="","",Q30)</f>
        <v>1</v>
      </c>
      <c r="G33" s="17" t="str">
        <f t="shared" ref="G33:G35" si="48">IF(F33="","",IF(F33=H33,"△",IF(F33&gt;H33,"○","●")))</f>
        <v>△</v>
      </c>
      <c r="H33" s="18">
        <f>IF(O30="","",O30)</f>
        <v>1</v>
      </c>
      <c r="I33" s="17">
        <f>IF(Q31="","",Q31)</f>
        <v>4</v>
      </c>
      <c r="J33" s="17" t="str">
        <f t="shared" ref="J33:J35" si="49">IF(I33="","",IF(I33=K33,"△",IF(I33&gt;K33,"○","●")))</f>
        <v>○</v>
      </c>
      <c r="K33" s="17">
        <f>IF(O31="","",O31)</f>
        <v>1</v>
      </c>
      <c r="L33" s="16" t="str">
        <f>IF(Q32="","",Q32)</f>
        <v/>
      </c>
      <c r="M33" s="17" t="str">
        <f t="shared" ref="M33:M35" si="50">IF(L33="","",IF(L33=N33,"△",IF(L33&gt;N33,"○","●")))</f>
        <v/>
      </c>
      <c r="N33" s="18" t="str">
        <f>IF(O32="","",O32)</f>
        <v/>
      </c>
      <c r="O33" s="242"/>
      <c r="P33" s="243"/>
      <c r="Q33" s="244"/>
      <c r="R33" s="9"/>
      <c r="S33" s="13" t="str">
        <f t="shared" si="40"/>
        <v/>
      </c>
      <c r="T33" s="12"/>
      <c r="U33" s="9">
        <v>0</v>
      </c>
      <c r="V33" s="13" t="str">
        <f t="shared" si="41"/>
        <v>●</v>
      </c>
      <c r="W33" s="12">
        <v>2</v>
      </c>
      <c r="X33" s="73">
        <f t="shared" si="42"/>
        <v>1</v>
      </c>
      <c r="Y33" s="73">
        <f t="shared" si="42"/>
        <v>2</v>
      </c>
      <c r="Z33" s="73">
        <f t="shared" si="42"/>
        <v>1</v>
      </c>
      <c r="AA33" s="73">
        <f t="shared" si="43"/>
        <v>4</v>
      </c>
      <c r="AB33" s="73">
        <f t="shared" ca="1" si="45"/>
        <v>9</v>
      </c>
      <c r="AC33" s="73">
        <f t="shared" ca="1" si="45"/>
        <v>9</v>
      </c>
      <c r="AD33" s="73">
        <f t="shared" ca="1" si="44"/>
        <v>0</v>
      </c>
      <c r="AE33" s="73">
        <f t="shared" ca="1" si="46"/>
        <v>5</v>
      </c>
    </row>
    <row r="34" spans="2:35" ht="27.75" customHeight="1">
      <c r="B34" s="69" t="s">
        <v>6</v>
      </c>
      <c r="C34" s="16">
        <f>IF(T29="","",T29)</f>
        <v>3</v>
      </c>
      <c r="D34" s="17" t="str">
        <f t="shared" si="47"/>
        <v>○</v>
      </c>
      <c r="E34" s="17">
        <f>IF(R29="","",R29)</f>
        <v>1</v>
      </c>
      <c r="F34" s="16" t="str">
        <f>IF(T30="","",T30)</f>
        <v/>
      </c>
      <c r="G34" s="17" t="str">
        <f t="shared" si="48"/>
        <v/>
      </c>
      <c r="H34" s="18" t="str">
        <f>IF(R30="","",R30)</f>
        <v/>
      </c>
      <c r="I34" s="17">
        <f>IF(T31="","",T31)</f>
        <v>2</v>
      </c>
      <c r="J34" s="17" t="str">
        <f t="shared" si="49"/>
        <v>○</v>
      </c>
      <c r="K34" s="17">
        <f>IF(R31="","",R31)</f>
        <v>1</v>
      </c>
      <c r="L34" s="16">
        <f>IF(T32="","",T32)</f>
        <v>3</v>
      </c>
      <c r="M34" s="17" t="str">
        <f t="shared" si="50"/>
        <v>○</v>
      </c>
      <c r="N34" s="18">
        <f>IF(R32="","",R32)</f>
        <v>0</v>
      </c>
      <c r="O34" s="19" t="str">
        <f>IF(T33="","",T33)</f>
        <v/>
      </c>
      <c r="P34" s="20" t="str">
        <f t="shared" ref="P34:P35" si="51">IF(O34="","",IF(O34=Q34,"△",IF(O34&gt;Q34,"○","●")))</f>
        <v/>
      </c>
      <c r="Q34" s="21" t="str">
        <f>IF(R33="","",R33)</f>
        <v/>
      </c>
      <c r="R34" s="242"/>
      <c r="S34" s="243"/>
      <c r="T34" s="244"/>
      <c r="U34" s="9">
        <v>5</v>
      </c>
      <c r="V34" s="13" t="str">
        <f t="shared" si="41"/>
        <v>△</v>
      </c>
      <c r="W34" s="12">
        <v>5</v>
      </c>
      <c r="X34" s="73">
        <f t="shared" si="42"/>
        <v>3</v>
      </c>
      <c r="Y34" s="73">
        <f t="shared" si="42"/>
        <v>0</v>
      </c>
      <c r="Z34" s="73">
        <f t="shared" si="42"/>
        <v>1</v>
      </c>
      <c r="AA34" s="73">
        <f t="shared" si="43"/>
        <v>10</v>
      </c>
      <c r="AB34" s="73">
        <f t="shared" ca="1" si="45"/>
        <v>13</v>
      </c>
      <c r="AC34" s="73">
        <f t="shared" ca="1" si="45"/>
        <v>7</v>
      </c>
      <c r="AD34" s="73">
        <f t="shared" ca="1" si="44"/>
        <v>6</v>
      </c>
      <c r="AE34" s="73">
        <f t="shared" ca="1" si="46"/>
        <v>1</v>
      </c>
    </row>
    <row r="35" spans="2:35" ht="27.75" customHeight="1">
      <c r="B35" s="69" t="s">
        <v>16</v>
      </c>
      <c r="C35" s="16" t="str">
        <f>IF(W29="","",W29)</f>
        <v/>
      </c>
      <c r="D35" s="17" t="str">
        <f t="shared" si="47"/>
        <v/>
      </c>
      <c r="E35" s="17" t="str">
        <f>IF(U29="","",U29)</f>
        <v/>
      </c>
      <c r="F35" s="16" t="str">
        <f>IF(W30="","",W30)</f>
        <v/>
      </c>
      <c r="G35" s="17" t="str">
        <f t="shared" si="48"/>
        <v/>
      </c>
      <c r="H35" s="18" t="str">
        <f>IF(U30="","",U30)</f>
        <v/>
      </c>
      <c r="I35" s="17">
        <f>IF(W31="","",W31)</f>
        <v>2</v>
      </c>
      <c r="J35" s="17" t="str">
        <f t="shared" si="49"/>
        <v>○</v>
      </c>
      <c r="K35" s="17">
        <f>IF(U31="","",U31)</f>
        <v>0</v>
      </c>
      <c r="L35" s="16">
        <f>IF(W32="","",W32)</f>
        <v>1</v>
      </c>
      <c r="M35" s="17" t="str">
        <f t="shared" si="50"/>
        <v>○</v>
      </c>
      <c r="N35" s="18">
        <f>IF(U32="","",U32)</f>
        <v>0</v>
      </c>
      <c r="O35" s="16">
        <f>IF(W33="","",W33)</f>
        <v>2</v>
      </c>
      <c r="P35" s="17" t="str">
        <f t="shared" si="51"/>
        <v>○</v>
      </c>
      <c r="Q35" s="18">
        <f>IF(U33="","",U33)</f>
        <v>0</v>
      </c>
      <c r="R35" s="16">
        <f>IF(W34="","",W34)</f>
        <v>5</v>
      </c>
      <c r="S35" s="17" t="str">
        <f t="shared" ref="S35" si="52">IF(R35="","",IF(R35=T35,"△",IF(R35&gt;T35,"○","●")))</f>
        <v>△</v>
      </c>
      <c r="T35" s="22">
        <f>IF(U34="","",U34)</f>
        <v>5</v>
      </c>
      <c r="U35" s="242"/>
      <c r="V35" s="243"/>
      <c r="W35" s="244"/>
      <c r="X35" s="73">
        <f t="shared" si="42"/>
        <v>3</v>
      </c>
      <c r="Y35" s="73">
        <f t="shared" si="42"/>
        <v>0</v>
      </c>
      <c r="Z35" s="73">
        <f t="shared" si="42"/>
        <v>1</v>
      </c>
      <c r="AA35" s="73">
        <f t="shared" si="43"/>
        <v>10</v>
      </c>
      <c r="AB35" s="73">
        <f t="shared" ca="1" si="45"/>
        <v>10</v>
      </c>
      <c r="AC35" s="73">
        <f t="shared" ca="1" si="45"/>
        <v>5</v>
      </c>
      <c r="AD35" s="73">
        <f t="shared" ca="1" si="44"/>
        <v>5</v>
      </c>
      <c r="AE35" s="73">
        <f ca="1">SUMPRODUCT(($AA$29:$AA$35*10^5+$AD$29:$AD$35&gt;AA35*10^5+AD35)*1)+1</f>
        <v>2</v>
      </c>
      <c r="AF35" s="32"/>
      <c r="AG35" s="31"/>
      <c r="AH35" s="31"/>
      <c r="AI35" s="31"/>
    </row>
    <row r="36" spans="2:35" ht="11.25" customHeight="1">
      <c r="B36" s="26"/>
      <c r="C36" s="198" t="s">
        <v>24</v>
      </c>
      <c r="D36" s="199"/>
      <c r="E36" s="199" t="s">
        <v>25</v>
      </c>
      <c r="F36" s="199" t="s">
        <v>24</v>
      </c>
      <c r="G36" s="199"/>
      <c r="H36" s="199" t="s">
        <v>25</v>
      </c>
      <c r="I36" s="199" t="s">
        <v>24</v>
      </c>
      <c r="J36" s="199"/>
      <c r="K36" s="199" t="s">
        <v>25</v>
      </c>
      <c r="L36" s="199" t="s">
        <v>24</v>
      </c>
      <c r="M36" s="199"/>
      <c r="N36" s="199" t="s">
        <v>25</v>
      </c>
      <c r="O36" s="199" t="s">
        <v>24</v>
      </c>
      <c r="P36" s="199"/>
      <c r="Q36" s="199" t="s">
        <v>25</v>
      </c>
      <c r="R36" s="199" t="s">
        <v>24</v>
      </c>
      <c r="S36" s="199"/>
      <c r="T36" s="199" t="s">
        <v>25</v>
      </c>
      <c r="U36" s="199" t="s">
        <v>24</v>
      </c>
      <c r="V36" s="199"/>
      <c r="W36" s="199" t="s">
        <v>25</v>
      </c>
      <c r="X36" s="200" t="s">
        <v>26</v>
      </c>
      <c r="Y36" s="200" t="s">
        <v>50</v>
      </c>
      <c r="Z36" s="200" t="s">
        <v>51</v>
      </c>
      <c r="AA36" s="27"/>
      <c r="AB36" s="27"/>
      <c r="AC36" s="27"/>
      <c r="AD36" s="26"/>
      <c r="AE36" s="26"/>
      <c r="AF36" s="26"/>
      <c r="AG36" s="33"/>
      <c r="AH36" s="33"/>
    </row>
    <row r="37" spans="2:35" ht="11.25" customHeight="1">
      <c r="B37" s="26"/>
      <c r="C37" s="198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200"/>
      <c r="Y37" s="200"/>
      <c r="Z37" s="200"/>
      <c r="AA37" s="27"/>
      <c r="AB37" s="27"/>
      <c r="AC37" s="27"/>
      <c r="AD37" s="26"/>
      <c r="AE37" s="26"/>
      <c r="AF37" s="26"/>
      <c r="AG37" s="33"/>
      <c r="AH37" s="33"/>
    </row>
    <row r="38" spans="2:35">
      <c r="T38" s="239" t="s">
        <v>27</v>
      </c>
      <c r="U38" s="240"/>
      <c r="V38" s="240"/>
      <c r="W38" s="240"/>
      <c r="X38" s="240"/>
      <c r="Y38" s="240"/>
    </row>
    <row r="39" spans="2:35" ht="13.5" customHeight="1">
      <c r="B39" s="226" t="s">
        <v>47</v>
      </c>
      <c r="C39" s="227" t="str">
        <f>IF(B41="","",B41)</f>
        <v>八雲</v>
      </c>
      <c r="D39" s="228"/>
      <c r="E39" s="229"/>
      <c r="F39" s="207" t="str">
        <f>IF(B43="","",B43)</f>
        <v>せたな</v>
      </c>
      <c r="G39" s="207"/>
      <c r="H39" s="207"/>
      <c r="I39" s="207" t="str">
        <f>IF(B45="","",B45)</f>
        <v>鷲ノ木</v>
      </c>
      <c r="J39" s="207"/>
      <c r="K39" s="207"/>
      <c r="L39" s="207" t="str">
        <f>IF(B47="","",B47)</f>
        <v>今金</v>
      </c>
      <c r="M39" s="207"/>
      <c r="N39" s="207"/>
      <c r="O39" s="233" t="str">
        <f>IF(B49="","",B49)</f>
        <v>サン・スポ2nd</v>
      </c>
      <c r="P39" s="234"/>
      <c r="Q39" s="235"/>
      <c r="R39" s="205" t="s">
        <v>17</v>
      </c>
      <c r="S39" s="205" t="s">
        <v>18</v>
      </c>
      <c r="T39" s="205" t="s">
        <v>19</v>
      </c>
      <c r="U39" s="207" t="s">
        <v>20</v>
      </c>
      <c r="V39" s="207" t="s">
        <v>21</v>
      </c>
      <c r="W39" s="207" t="s">
        <v>22</v>
      </c>
      <c r="X39" s="207" t="s">
        <v>48</v>
      </c>
      <c r="Y39" s="207" t="s">
        <v>23</v>
      </c>
      <c r="Z39" s="194"/>
      <c r="AA39" s="194"/>
      <c r="AB39" s="194"/>
      <c r="AC39" s="194"/>
      <c r="AD39" s="194"/>
    </row>
    <row r="40" spans="2:35" ht="13.5" customHeight="1">
      <c r="B40" s="226"/>
      <c r="C40" s="230"/>
      <c r="D40" s="231"/>
      <c r="E40" s="232"/>
      <c r="F40" s="207"/>
      <c r="G40" s="205"/>
      <c r="H40" s="207"/>
      <c r="I40" s="207"/>
      <c r="J40" s="205"/>
      <c r="K40" s="207"/>
      <c r="L40" s="207"/>
      <c r="M40" s="207"/>
      <c r="N40" s="207"/>
      <c r="O40" s="236"/>
      <c r="P40" s="237"/>
      <c r="Q40" s="238"/>
      <c r="R40" s="206"/>
      <c r="S40" s="206"/>
      <c r="T40" s="206"/>
      <c r="U40" s="207"/>
      <c r="V40" s="207"/>
      <c r="W40" s="207"/>
      <c r="X40" s="207"/>
      <c r="Y40" s="207"/>
      <c r="Z40" s="194"/>
      <c r="AA40" s="194"/>
      <c r="AB40" s="194"/>
      <c r="AC40" s="194"/>
      <c r="AD40" s="194"/>
    </row>
    <row r="41" spans="2:35" ht="13.5" customHeight="1">
      <c r="B41" s="212" t="s">
        <v>15</v>
      </c>
      <c r="C41" s="223"/>
      <c r="D41" s="218"/>
      <c r="E41" s="225"/>
      <c r="F41" s="38">
        <v>6</v>
      </c>
      <c r="G41" s="39" t="str">
        <f>IF(F41="","",IF(F41=H41,"△",IF(F41&gt;H41,"○","●")))</f>
        <v>○</v>
      </c>
      <c r="H41" s="40">
        <v>0</v>
      </c>
      <c r="I41" s="38">
        <v>8</v>
      </c>
      <c r="J41" s="39" t="str">
        <f>IF(I41="","",IF(I41=K41,"△",IF(I41&gt;K41,"○","●")))</f>
        <v>○</v>
      </c>
      <c r="K41" s="40">
        <v>0</v>
      </c>
      <c r="L41" s="38">
        <v>5</v>
      </c>
      <c r="M41" s="39" t="str">
        <f t="shared" ref="M41:M46" si="53">IF(L41="","",IF(L41=N41,"△",IF(L41&gt;N41,"○","●")))</f>
        <v>○</v>
      </c>
      <c r="N41" s="40">
        <v>0</v>
      </c>
      <c r="O41" s="41">
        <v>3</v>
      </c>
      <c r="P41" s="42" t="str">
        <f t="shared" ref="P41:P48" si="54">IF(O41="","",IF(O41=Q41,"△",IF(O41&gt;Q41,"○","●")))</f>
        <v>○</v>
      </c>
      <c r="Q41" s="40">
        <v>1</v>
      </c>
      <c r="R41" s="205">
        <f>COUNTIF($C41:$Q42,R$51)</f>
        <v>6</v>
      </c>
      <c r="S41" s="205">
        <f>COUNTIF($C41:$Q42,S$51)</f>
        <v>0</v>
      </c>
      <c r="T41" s="205">
        <f>COUNTIF($C41:$Q42,T$51)</f>
        <v>0</v>
      </c>
      <c r="U41" s="210">
        <f>R41*3+T41</f>
        <v>18</v>
      </c>
      <c r="V41" s="208">
        <f>SUMIF($C$51:$Q$52,V$39,$C41:$Q42)</f>
        <v>39</v>
      </c>
      <c r="W41" s="208">
        <f>SUMIF($C$51:$Q$52,W$39,$C41:$Q42)</f>
        <v>4</v>
      </c>
      <c r="X41" s="208">
        <f>IFERROR(V41-W41,"")</f>
        <v>35</v>
      </c>
      <c r="Y41" s="208">
        <f t="shared" ref="Y41:Y50" si="55">SUMPRODUCT(($X$41:$X$50&lt;&gt;"")*($U$41:$U$50*10^5+$X$41:$X$50&gt;U41*10^5+X41)*1)+1</f>
        <v>1</v>
      </c>
      <c r="Z41" s="194"/>
      <c r="AA41" s="194"/>
      <c r="AB41" s="194"/>
      <c r="AC41" s="194"/>
      <c r="AD41" s="194"/>
    </row>
    <row r="42" spans="2:35" ht="13.5" customHeight="1">
      <c r="B42" s="213"/>
      <c r="C42" s="220"/>
      <c r="D42" s="221"/>
      <c r="E42" s="222"/>
      <c r="F42" s="43"/>
      <c r="G42" s="44" t="str">
        <f>IF(F42="","",IF(F42=H42,"△",IF(F42&gt;H42,"○","●")))</f>
        <v/>
      </c>
      <c r="H42" s="45"/>
      <c r="I42" s="43">
        <v>9</v>
      </c>
      <c r="J42" s="44" t="str">
        <f>IF(I42="","",IF(I42=K42,"△",IF(I42&gt;K42,"○","●")))</f>
        <v>○</v>
      </c>
      <c r="K42" s="45">
        <v>0</v>
      </c>
      <c r="L42" s="43">
        <v>8</v>
      </c>
      <c r="M42" s="44" t="str">
        <f t="shared" si="53"/>
        <v>○</v>
      </c>
      <c r="N42" s="45">
        <v>3</v>
      </c>
      <c r="O42" s="46"/>
      <c r="P42" s="44" t="str">
        <f t="shared" si="54"/>
        <v/>
      </c>
      <c r="Q42" s="45"/>
      <c r="R42" s="206"/>
      <c r="S42" s="206"/>
      <c r="T42" s="206"/>
      <c r="U42" s="211"/>
      <c r="V42" s="209"/>
      <c r="W42" s="209"/>
      <c r="X42" s="209"/>
      <c r="Y42" s="209">
        <f t="shared" si="55"/>
        <v>5</v>
      </c>
      <c r="Z42" s="194"/>
      <c r="AA42" s="194"/>
      <c r="AB42" s="194"/>
      <c r="AC42" s="194"/>
      <c r="AD42" s="194"/>
    </row>
    <row r="43" spans="2:35" ht="13.5" customHeight="1">
      <c r="B43" s="212" t="s">
        <v>9</v>
      </c>
      <c r="C43" s="47">
        <f>IF(H41="","",H41)</f>
        <v>0</v>
      </c>
      <c r="D43" s="48" t="str">
        <f t="shared" ref="D43:D50" si="56">IF(C43="","",IF(C43=E43,"△",IF(C43&gt;E43,"○","●")))</f>
        <v>●</v>
      </c>
      <c r="E43" s="49">
        <f>IF(F41="","",F41)</f>
        <v>6</v>
      </c>
      <c r="F43" s="223"/>
      <c r="G43" s="224"/>
      <c r="H43" s="225"/>
      <c r="I43" s="50">
        <v>3</v>
      </c>
      <c r="J43" s="39" t="str">
        <f>IF(I43="","",IF(I43=K43,"△",IF(I43&gt;K43,"○","●")))</f>
        <v>○</v>
      </c>
      <c r="K43" s="51">
        <v>0</v>
      </c>
      <c r="L43" s="50">
        <v>5</v>
      </c>
      <c r="M43" s="39" t="str">
        <f t="shared" si="53"/>
        <v>○</v>
      </c>
      <c r="N43" s="51">
        <v>0</v>
      </c>
      <c r="O43" s="52">
        <v>1</v>
      </c>
      <c r="P43" s="48" t="str">
        <f t="shared" si="54"/>
        <v>●</v>
      </c>
      <c r="Q43" s="51">
        <v>4</v>
      </c>
      <c r="R43" s="205">
        <f>COUNTIF($C43:$Q44,R$51)</f>
        <v>3</v>
      </c>
      <c r="S43" s="205">
        <f>COUNTIF($C43:$Q44,S$51)</f>
        <v>3</v>
      </c>
      <c r="T43" s="205">
        <f>COUNTIF($C43:$Q44,T$51)</f>
        <v>0</v>
      </c>
      <c r="U43" s="210">
        <f t="shared" ref="U43" si="57">R43*3+T43</f>
        <v>9</v>
      </c>
      <c r="V43" s="208">
        <f>SUMIF($C$51:$Q$52,V$39,$C43:$Q44)</f>
        <v>14</v>
      </c>
      <c r="W43" s="208">
        <f>SUMIF($C$51:$Q$52,W$39,$C43:$Q44)</f>
        <v>21</v>
      </c>
      <c r="X43" s="208">
        <f>IFERROR(V43-W43,"")</f>
        <v>-7</v>
      </c>
      <c r="Y43" s="208">
        <f t="shared" si="55"/>
        <v>3</v>
      </c>
      <c r="Z43" s="194"/>
      <c r="AA43" s="194"/>
      <c r="AB43" s="194"/>
      <c r="AC43" s="194"/>
      <c r="AD43" s="194"/>
    </row>
    <row r="44" spans="2:35" ht="13.5" customHeight="1">
      <c r="B44" s="213"/>
      <c r="C44" s="53" t="str">
        <f>IF(H42="","",H42)</f>
        <v/>
      </c>
      <c r="D44" s="54" t="str">
        <f t="shared" si="56"/>
        <v/>
      </c>
      <c r="E44" s="55" t="str">
        <f>IF(F42="","",F42)</f>
        <v/>
      </c>
      <c r="F44" s="220"/>
      <c r="G44" s="221"/>
      <c r="H44" s="222"/>
      <c r="I44" s="56"/>
      <c r="J44" s="44" t="str">
        <f>IF(I44="","",IF(I44=K44,"△",IF(I44&gt;K44,"○","●")))</f>
        <v/>
      </c>
      <c r="K44" s="57"/>
      <c r="L44" s="56">
        <v>5</v>
      </c>
      <c r="M44" s="44" t="str">
        <f t="shared" si="53"/>
        <v>○</v>
      </c>
      <c r="N44" s="57">
        <v>1</v>
      </c>
      <c r="O44" s="58">
        <v>0</v>
      </c>
      <c r="P44" s="54" t="str">
        <f t="shared" si="54"/>
        <v>●</v>
      </c>
      <c r="Q44" s="57">
        <v>10</v>
      </c>
      <c r="R44" s="206"/>
      <c r="S44" s="206"/>
      <c r="T44" s="206"/>
      <c r="U44" s="211"/>
      <c r="V44" s="209"/>
      <c r="W44" s="209"/>
      <c r="X44" s="209"/>
      <c r="Y44" s="209">
        <f t="shared" si="55"/>
        <v>5</v>
      </c>
      <c r="Z44" s="194"/>
      <c r="AA44" s="194"/>
      <c r="AB44" s="194"/>
      <c r="AC44" s="194"/>
      <c r="AD44" s="194"/>
    </row>
    <row r="45" spans="2:35" ht="13.5" customHeight="1">
      <c r="B45" s="212" t="s">
        <v>5</v>
      </c>
      <c r="C45" s="47">
        <f>IF(K41="","",K41)</f>
        <v>0</v>
      </c>
      <c r="D45" s="48" t="str">
        <f t="shared" si="56"/>
        <v>●</v>
      </c>
      <c r="E45" s="49">
        <f>IF(I41="","",I41)</f>
        <v>8</v>
      </c>
      <c r="F45" s="47">
        <f>IF(K43="","",K43)</f>
        <v>0</v>
      </c>
      <c r="G45" s="48" t="str">
        <f t="shared" ref="G45:G50" si="58">IF(F45="","",IF(F45=H45,"△",IF(F45&gt;H45,"○","●")))</f>
        <v>●</v>
      </c>
      <c r="H45" s="49">
        <f>IF(I43="","",I43)</f>
        <v>3</v>
      </c>
      <c r="I45" s="218"/>
      <c r="J45" s="218"/>
      <c r="K45" s="219"/>
      <c r="L45" s="50">
        <v>0</v>
      </c>
      <c r="M45" s="39" t="str">
        <f t="shared" si="53"/>
        <v>●</v>
      </c>
      <c r="N45" s="51">
        <v>5</v>
      </c>
      <c r="O45" s="52">
        <v>2</v>
      </c>
      <c r="P45" s="48" t="str">
        <f t="shared" si="54"/>
        <v>●</v>
      </c>
      <c r="Q45" s="51">
        <v>3</v>
      </c>
      <c r="R45" s="205">
        <f>COUNTIF($C45:$Q46,R$51)</f>
        <v>0</v>
      </c>
      <c r="S45" s="205">
        <f>COUNTIF($C45:$Q46,S$51)</f>
        <v>6</v>
      </c>
      <c r="T45" s="205">
        <f>COUNTIF($C45:$Q46,T$51)</f>
        <v>0</v>
      </c>
      <c r="U45" s="210">
        <f t="shared" ref="U45" si="59">R45*3+T45</f>
        <v>0</v>
      </c>
      <c r="V45" s="208">
        <f>SUMIF($C$51:$Q$52,V$39,$C45:$Q46)</f>
        <v>2</v>
      </c>
      <c r="W45" s="208">
        <f>SUMIF($C$51:$Q$52,W$39,$C45:$Q46)</f>
        <v>37</v>
      </c>
      <c r="X45" s="208">
        <f>IFERROR(V45-W45,"")</f>
        <v>-35</v>
      </c>
      <c r="Y45" s="208">
        <f t="shared" si="55"/>
        <v>5</v>
      </c>
      <c r="Z45" s="194"/>
      <c r="AA45" s="194"/>
      <c r="AB45" s="194"/>
      <c r="AC45" s="194"/>
      <c r="AD45" s="194"/>
    </row>
    <row r="46" spans="2:35" ht="13.5" customHeight="1">
      <c r="B46" s="213"/>
      <c r="C46" s="54">
        <f>IF(K42="","",K42)</f>
        <v>0</v>
      </c>
      <c r="D46" s="54" t="str">
        <f t="shared" si="56"/>
        <v>●</v>
      </c>
      <c r="E46" s="59">
        <f>IF(I42="","",I42)</f>
        <v>9</v>
      </c>
      <c r="F46" s="60" t="str">
        <f>IF(K44="","",K44)</f>
        <v/>
      </c>
      <c r="G46" s="54" t="str">
        <f t="shared" si="58"/>
        <v/>
      </c>
      <c r="H46" s="59" t="str">
        <f>IF(I44="","",I44)</f>
        <v/>
      </c>
      <c r="I46" s="220"/>
      <c r="J46" s="221"/>
      <c r="K46" s="222"/>
      <c r="L46" s="61"/>
      <c r="M46" s="44" t="str">
        <f t="shared" si="53"/>
        <v/>
      </c>
      <c r="N46" s="62"/>
      <c r="O46" s="63">
        <v>0</v>
      </c>
      <c r="P46" s="64" t="str">
        <f t="shared" si="54"/>
        <v>●</v>
      </c>
      <c r="Q46" s="62">
        <v>9</v>
      </c>
      <c r="R46" s="206"/>
      <c r="S46" s="206"/>
      <c r="T46" s="206"/>
      <c r="U46" s="211"/>
      <c r="V46" s="209"/>
      <c r="W46" s="209"/>
      <c r="X46" s="209"/>
      <c r="Y46" s="209">
        <f t="shared" si="55"/>
        <v>5</v>
      </c>
      <c r="Z46" s="194"/>
      <c r="AA46" s="194"/>
      <c r="AB46" s="194"/>
      <c r="AC46" s="194"/>
      <c r="AD46" s="194"/>
    </row>
    <row r="47" spans="2:35" ht="13.5" customHeight="1">
      <c r="B47" s="212" t="s">
        <v>11</v>
      </c>
      <c r="C47" s="47">
        <f>IF(N41="","",N41)</f>
        <v>0</v>
      </c>
      <c r="D47" s="48" t="str">
        <f t="shared" si="56"/>
        <v>●</v>
      </c>
      <c r="E47" s="49">
        <f>IF(L41="","",L41)</f>
        <v>5</v>
      </c>
      <c r="F47" s="47">
        <f>IF(N43="","",N43)</f>
        <v>0</v>
      </c>
      <c r="G47" s="48" t="str">
        <f t="shared" si="58"/>
        <v>●</v>
      </c>
      <c r="H47" s="49">
        <f>IF(L43="","",L43)</f>
        <v>5</v>
      </c>
      <c r="I47" s="47">
        <f>IF(N45="","",N45)</f>
        <v>5</v>
      </c>
      <c r="J47" s="48" t="str">
        <f>IF(I47="","",IF(I47=K47,"△",IF(I47&gt;K47,"○","●")))</f>
        <v>○</v>
      </c>
      <c r="K47" s="49">
        <f>IF(L45="","",L45)</f>
        <v>0</v>
      </c>
      <c r="L47" s="218"/>
      <c r="M47" s="218"/>
      <c r="N47" s="225"/>
      <c r="O47" s="65">
        <v>1</v>
      </c>
      <c r="P47" s="66" t="str">
        <f t="shared" si="54"/>
        <v>●</v>
      </c>
      <c r="Q47" s="67">
        <v>5</v>
      </c>
      <c r="R47" s="205">
        <f>COUNTIF($C47:$Q48,R$51)</f>
        <v>1</v>
      </c>
      <c r="S47" s="205">
        <f>COUNTIF($C47:$Q48,S$51)</f>
        <v>5</v>
      </c>
      <c r="T47" s="205">
        <f>COUNTIF($C47:$Q48,T$51)</f>
        <v>0</v>
      </c>
      <c r="U47" s="210">
        <f t="shared" ref="U47" si="60">R47*3+T47</f>
        <v>3</v>
      </c>
      <c r="V47" s="208">
        <f>SUMIF($C$51:$Q$52,V$39,$C47:$Q48)</f>
        <v>10</v>
      </c>
      <c r="W47" s="208">
        <f>SUMIF($C$51:$Q$52,W$39,$C47:$Q48)</f>
        <v>28</v>
      </c>
      <c r="X47" s="208">
        <f>IFERROR(V47-W47,"")</f>
        <v>-18</v>
      </c>
      <c r="Y47" s="208">
        <f t="shared" si="55"/>
        <v>4</v>
      </c>
      <c r="Z47" s="194"/>
      <c r="AA47" s="194"/>
      <c r="AB47" s="194"/>
      <c r="AC47" s="194"/>
      <c r="AD47" s="194"/>
    </row>
    <row r="48" spans="2:35" ht="13.5" customHeight="1">
      <c r="B48" s="213"/>
      <c r="C48" s="54">
        <f>IF(N42="","",N42)</f>
        <v>3</v>
      </c>
      <c r="D48" s="54" t="str">
        <f t="shared" si="56"/>
        <v>●</v>
      </c>
      <c r="E48" s="59">
        <f>IF(L42="","",L42)</f>
        <v>8</v>
      </c>
      <c r="F48" s="60">
        <f>IF(N44="","",N44)</f>
        <v>1</v>
      </c>
      <c r="G48" s="54" t="str">
        <f t="shared" si="58"/>
        <v>●</v>
      </c>
      <c r="H48" s="59">
        <f>IF(L44="","",L44)</f>
        <v>5</v>
      </c>
      <c r="I48" s="60" t="str">
        <f>IF(N46="","",N46)</f>
        <v/>
      </c>
      <c r="J48" s="54" t="str">
        <f>IF(I48="","",IF(I48=K48,"△",IF(I48&gt;K48,"○","●")))</f>
        <v/>
      </c>
      <c r="K48" s="59" t="str">
        <f>IF(L46="","",L46)</f>
        <v/>
      </c>
      <c r="L48" s="220"/>
      <c r="M48" s="221"/>
      <c r="N48" s="222"/>
      <c r="O48" s="46"/>
      <c r="P48" s="44" t="str">
        <f t="shared" si="54"/>
        <v/>
      </c>
      <c r="Q48" s="45"/>
      <c r="R48" s="206"/>
      <c r="S48" s="206"/>
      <c r="T48" s="206"/>
      <c r="U48" s="211"/>
      <c r="V48" s="209"/>
      <c r="W48" s="209"/>
      <c r="X48" s="209"/>
      <c r="Y48" s="209">
        <f t="shared" si="55"/>
        <v>5</v>
      </c>
      <c r="Z48" s="194"/>
      <c r="AA48" s="194"/>
      <c r="AB48" s="194"/>
      <c r="AC48" s="194"/>
      <c r="AD48" s="194"/>
    </row>
    <row r="49" spans="2:30" ht="13.5" customHeight="1">
      <c r="B49" s="212" t="s">
        <v>38</v>
      </c>
      <c r="C49" s="47">
        <f>IF(Q41="","",Q41)</f>
        <v>1</v>
      </c>
      <c r="D49" s="48" t="str">
        <f t="shared" si="56"/>
        <v>●</v>
      </c>
      <c r="E49" s="49">
        <f>IF(O41="","",O41)</f>
        <v>3</v>
      </c>
      <c r="F49" s="47">
        <f>IF(Q43="","",Q43)</f>
        <v>4</v>
      </c>
      <c r="G49" s="48" t="str">
        <f t="shared" si="58"/>
        <v>○</v>
      </c>
      <c r="H49" s="49">
        <f>IF(O43="","",O43)</f>
        <v>1</v>
      </c>
      <c r="I49" s="47">
        <f>IF(Q45="","",Q45)</f>
        <v>3</v>
      </c>
      <c r="J49" s="48" t="str">
        <f>IF(I49="","",IF(I49=K49,"△",IF(I49&gt;K49,"○","●")))</f>
        <v>○</v>
      </c>
      <c r="K49" s="49">
        <f>IF(O45="","",O45)</f>
        <v>2</v>
      </c>
      <c r="L49" s="47">
        <f>IF(Q47="","",Q47)</f>
        <v>5</v>
      </c>
      <c r="M49" s="48" t="str">
        <f>IF(L49="","",IF(L49=N49,"△",IF(L49&gt;N49,"○","●")))</f>
        <v>○</v>
      </c>
      <c r="N49" s="49">
        <f>IF(O47="","",O47)</f>
        <v>1</v>
      </c>
      <c r="O49" s="214"/>
      <c r="P49" s="215"/>
      <c r="Q49" s="215"/>
      <c r="R49" s="205">
        <f>COUNTIF($C49:$Q50,R$51)</f>
        <v>5</v>
      </c>
      <c r="S49" s="205">
        <f>COUNTIF($C49:$Q50,S$51)</f>
        <v>1</v>
      </c>
      <c r="T49" s="205">
        <f>COUNTIF($C49:$Q50,T$51)</f>
        <v>0</v>
      </c>
      <c r="U49" s="210">
        <f t="shared" ref="U49" si="61">R49*3+T49</f>
        <v>15</v>
      </c>
      <c r="V49" s="208">
        <f>SUMIF($C$51:$Q$52,V$39,$C49:$Q50)</f>
        <v>32</v>
      </c>
      <c r="W49" s="208">
        <f>SUMIF($C$51:$Q$52,W$39,$C49:$Q50)</f>
        <v>7</v>
      </c>
      <c r="X49" s="208">
        <f>IFERROR(V49-W49,"")</f>
        <v>25</v>
      </c>
      <c r="Y49" s="208">
        <f t="shared" si="55"/>
        <v>2</v>
      </c>
      <c r="Z49" s="194"/>
      <c r="AA49" s="194"/>
      <c r="AB49" s="194"/>
      <c r="AC49" s="194"/>
      <c r="AD49" s="194"/>
    </row>
    <row r="50" spans="2:30" ht="13.5" customHeight="1">
      <c r="B50" s="213"/>
      <c r="C50" s="54" t="str">
        <f>IF(Q42="","",Q42)</f>
        <v/>
      </c>
      <c r="D50" s="54" t="str">
        <f t="shared" si="56"/>
        <v/>
      </c>
      <c r="E50" s="59" t="str">
        <f>IF(O42="","",O42)</f>
        <v/>
      </c>
      <c r="F50" s="54">
        <f>IF(Q44="","",Q44)</f>
        <v>10</v>
      </c>
      <c r="G50" s="54" t="str">
        <f t="shared" si="58"/>
        <v>○</v>
      </c>
      <c r="H50" s="59">
        <f>IF(O44="","",O44)</f>
        <v>0</v>
      </c>
      <c r="I50" s="54">
        <f>IF(Q46="","",Q46)</f>
        <v>9</v>
      </c>
      <c r="J50" s="54" t="str">
        <f>IF(I50="","",IF(I50=K50,"△",IF(I50&gt;K50,"○","●")))</f>
        <v>○</v>
      </c>
      <c r="K50" s="59">
        <f>IF(O46="","",O46)</f>
        <v>0</v>
      </c>
      <c r="L50" s="54" t="str">
        <f>IF(Q48="","",Q48)</f>
        <v/>
      </c>
      <c r="M50" s="54" t="str">
        <f>IF(L50="","",IF(L50=N50,"△",IF(L50&gt;N50,"○","●")))</f>
        <v/>
      </c>
      <c r="N50" s="59" t="str">
        <f>IF(O48="","",O48)</f>
        <v/>
      </c>
      <c r="O50" s="216"/>
      <c r="P50" s="217"/>
      <c r="Q50" s="217"/>
      <c r="R50" s="206"/>
      <c r="S50" s="206"/>
      <c r="T50" s="206"/>
      <c r="U50" s="211"/>
      <c r="V50" s="209"/>
      <c r="W50" s="209"/>
      <c r="X50" s="209"/>
      <c r="Y50" s="209">
        <f t="shared" si="55"/>
        <v>5</v>
      </c>
      <c r="Z50" s="194"/>
      <c r="AA50" s="194"/>
      <c r="AB50" s="194"/>
      <c r="AC50" s="194"/>
      <c r="AD50" s="194"/>
    </row>
    <row r="51" spans="2:30" ht="13.5" customHeight="1">
      <c r="B51" s="202"/>
      <c r="C51" s="203" t="s">
        <v>24</v>
      </c>
      <c r="D51" s="203"/>
      <c r="E51" s="203" t="s">
        <v>25</v>
      </c>
      <c r="F51" s="203" t="s">
        <v>24</v>
      </c>
      <c r="G51" s="203"/>
      <c r="H51" s="203" t="s">
        <v>25</v>
      </c>
      <c r="I51" s="203" t="s">
        <v>24</v>
      </c>
      <c r="J51" s="203"/>
      <c r="K51" s="203" t="s">
        <v>25</v>
      </c>
      <c r="L51" s="203" t="s">
        <v>24</v>
      </c>
      <c r="M51" s="203"/>
      <c r="N51" s="203" t="s">
        <v>25</v>
      </c>
      <c r="O51" s="203" t="s">
        <v>24</v>
      </c>
      <c r="P51" s="203"/>
      <c r="Q51" s="203" t="s">
        <v>25</v>
      </c>
      <c r="R51" s="204" t="s">
        <v>26</v>
      </c>
      <c r="S51" s="204" t="s">
        <v>50</v>
      </c>
      <c r="T51" s="204" t="s">
        <v>51</v>
      </c>
      <c r="U51" s="195"/>
      <c r="V51" s="195"/>
      <c r="W51" s="195"/>
      <c r="X51" s="195"/>
      <c r="Y51" s="195"/>
    </row>
    <row r="52" spans="2:30" ht="13.5" customHeight="1">
      <c r="B52" s="202"/>
      <c r="C52" s="203" t="s">
        <v>24</v>
      </c>
      <c r="D52" s="203"/>
      <c r="E52" s="203" t="s">
        <v>25</v>
      </c>
      <c r="F52" s="203" t="s">
        <v>24</v>
      </c>
      <c r="G52" s="203"/>
      <c r="H52" s="203" t="s">
        <v>25</v>
      </c>
      <c r="I52" s="203" t="s">
        <v>24</v>
      </c>
      <c r="J52" s="203"/>
      <c r="K52" s="203" t="s">
        <v>25</v>
      </c>
      <c r="L52" s="203" t="s">
        <v>24</v>
      </c>
      <c r="M52" s="203"/>
      <c r="N52" s="203" t="s">
        <v>25</v>
      </c>
      <c r="O52" s="203" t="s">
        <v>24</v>
      </c>
      <c r="P52" s="203"/>
      <c r="Q52" s="203" t="s">
        <v>25</v>
      </c>
      <c r="R52" s="203"/>
      <c r="S52" s="203"/>
      <c r="T52" s="203"/>
      <c r="U52" s="195"/>
      <c r="V52" s="195"/>
      <c r="W52" s="195"/>
      <c r="X52" s="195"/>
      <c r="Y52" s="195"/>
    </row>
    <row r="53" spans="2:30" ht="13.5" customHeight="1"/>
    <row r="54" spans="2:30" ht="13.5" customHeight="1"/>
  </sheetData>
  <mergeCells count="116">
    <mergeCell ref="C29:E29"/>
    <mergeCell ref="F30:H30"/>
    <mergeCell ref="I31:K31"/>
    <mergeCell ref="L32:N32"/>
    <mergeCell ref="O33:Q33"/>
    <mergeCell ref="I28:K28"/>
    <mergeCell ref="L28:N28"/>
    <mergeCell ref="O28:Q28"/>
    <mergeCell ref="R28:T28"/>
    <mergeCell ref="C28:E28"/>
    <mergeCell ref="F28:H28"/>
    <mergeCell ref="X12:Z12"/>
    <mergeCell ref="F18:H18"/>
    <mergeCell ref="I19:K19"/>
    <mergeCell ref="L20:N20"/>
    <mergeCell ref="U35:W35"/>
    <mergeCell ref="R34:T34"/>
    <mergeCell ref="U28:W28"/>
    <mergeCell ref="Z27:AE27"/>
    <mergeCell ref="X24:Z24"/>
    <mergeCell ref="B1:AH1"/>
    <mergeCell ref="AC3:AH3"/>
    <mergeCell ref="C4:E4"/>
    <mergeCell ref="F4:H4"/>
    <mergeCell ref="I4:K4"/>
    <mergeCell ref="L4:N4"/>
    <mergeCell ref="O4:Q4"/>
    <mergeCell ref="R4:T4"/>
    <mergeCell ref="U4:W4"/>
    <mergeCell ref="X4:Z4"/>
    <mergeCell ref="C5:E5"/>
    <mergeCell ref="F6:H6"/>
    <mergeCell ref="I7:K7"/>
    <mergeCell ref="L8:N8"/>
    <mergeCell ref="O9:Q9"/>
    <mergeCell ref="R10:T10"/>
    <mergeCell ref="U11:W11"/>
    <mergeCell ref="R22:T22"/>
    <mergeCell ref="U23:W23"/>
    <mergeCell ref="C17:E17"/>
    <mergeCell ref="O21:Q21"/>
    <mergeCell ref="AO14:AQ14"/>
    <mergeCell ref="AC15:AH15"/>
    <mergeCell ref="C16:E16"/>
    <mergeCell ref="F16:H16"/>
    <mergeCell ref="I16:K16"/>
    <mergeCell ref="L16:N16"/>
    <mergeCell ref="O16:Q16"/>
    <mergeCell ref="R16:T16"/>
    <mergeCell ref="U16:W16"/>
    <mergeCell ref="X16:Z16"/>
    <mergeCell ref="L39:N40"/>
    <mergeCell ref="R39:R40"/>
    <mergeCell ref="S39:S40"/>
    <mergeCell ref="O39:Q40"/>
    <mergeCell ref="B47:B48"/>
    <mergeCell ref="L47:N48"/>
    <mergeCell ref="T38:Y38"/>
    <mergeCell ref="Y47:Y48"/>
    <mergeCell ref="U45:U46"/>
    <mergeCell ref="U41:U42"/>
    <mergeCell ref="U43:U44"/>
    <mergeCell ref="U39:U40"/>
    <mergeCell ref="V39:V40"/>
    <mergeCell ref="W39:W40"/>
    <mergeCell ref="T43:T44"/>
    <mergeCell ref="T45:T46"/>
    <mergeCell ref="T47:T48"/>
    <mergeCell ref="B49:B50"/>
    <mergeCell ref="O49:Q50"/>
    <mergeCell ref="T39:T40"/>
    <mergeCell ref="R41:R42"/>
    <mergeCell ref="R43:R44"/>
    <mergeCell ref="R45:R46"/>
    <mergeCell ref="R47:R48"/>
    <mergeCell ref="R49:R50"/>
    <mergeCell ref="S41:S42"/>
    <mergeCell ref="S43:S44"/>
    <mergeCell ref="S45:S46"/>
    <mergeCell ref="S47:S48"/>
    <mergeCell ref="S49:S50"/>
    <mergeCell ref="T41:T42"/>
    <mergeCell ref="B45:B46"/>
    <mergeCell ref="I45:K46"/>
    <mergeCell ref="B43:B44"/>
    <mergeCell ref="F43:H44"/>
    <mergeCell ref="B41:B42"/>
    <mergeCell ref="C41:E42"/>
    <mergeCell ref="B39:B40"/>
    <mergeCell ref="C39:E40"/>
    <mergeCell ref="F39:H40"/>
    <mergeCell ref="I39:K40"/>
    <mergeCell ref="T49:T50"/>
    <mergeCell ref="Y39:Y40"/>
    <mergeCell ref="X39:X40"/>
    <mergeCell ref="V41:V42"/>
    <mergeCell ref="W41:W42"/>
    <mergeCell ref="X41:X42"/>
    <mergeCell ref="Y41:Y42"/>
    <mergeCell ref="V43:V44"/>
    <mergeCell ref="W43:W44"/>
    <mergeCell ref="X43:X44"/>
    <mergeCell ref="Y43:Y44"/>
    <mergeCell ref="V45:V46"/>
    <mergeCell ref="U49:U50"/>
    <mergeCell ref="V49:V50"/>
    <mergeCell ref="W49:W50"/>
    <mergeCell ref="X49:X50"/>
    <mergeCell ref="Y49:Y50"/>
    <mergeCell ref="W45:W46"/>
    <mergeCell ref="X45:X46"/>
    <mergeCell ref="Y45:Y46"/>
    <mergeCell ref="U47:U48"/>
    <mergeCell ref="V47:V48"/>
    <mergeCell ref="W47:W48"/>
    <mergeCell ref="X47:X48"/>
  </mergeCells>
  <phoneticPr fontId="1"/>
  <pageMargins left="0.31496062992125984" right="0.11811023622047245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S90"/>
  <sheetViews>
    <sheetView topLeftCell="A7" workbookViewId="0">
      <selection activeCell="AL7" sqref="AL7"/>
    </sheetView>
  </sheetViews>
  <sheetFormatPr defaultRowHeight="13.5"/>
  <cols>
    <col min="1" max="1" width="1.875" style="75" customWidth="1"/>
    <col min="2" max="2" width="2.25" style="75" customWidth="1"/>
    <col min="3" max="3" width="2.5" style="75" customWidth="1"/>
    <col min="4" max="4" width="6.25" style="75" customWidth="1"/>
    <col min="5" max="5" width="1.25" style="75" customWidth="1"/>
    <col min="6" max="6" width="6.375" style="75" customWidth="1"/>
    <col min="7" max="7" width="1.25" style="75" customWidth="1"/>
    <col min="8" max="8" width="2.75" style="75" customWidth="1"/>
    <col min="9" max="9" width="6.125" style="75" customWidth="1"/>
    <col min="10" max="10" width="1.125" style="75" customWidth="1"/>
    <col min="11" max="11" width="6.25" style="75" customWidth="1"/>
    <col min="12" max="12" width="1.25" style="75" customWidth="1"/>
    <col min="13" max="13" width="2.5" style="75" customWidth="1"/>
    <col min="14" max="14" width="6.25" style="75" customWidth="1"/>
    <col min="15" max="15" width="1" style="75" customWidth="1"/>
    <col min="16" max="16" width="6.25" style="75" customWidth="1"/>
    <col min="17" max="17" width="1.25" style="75" customWidth="1"/>
    <col min="18" max="18" width="2.5" style="75" customWidth="1"/>
    <col min="19" max="19" width="6.375" style="75" customWidth="1"/>
    <col min="20" max="20" width="1.25" style="75" customWidth="1"/>
    <col min="21" max="21" width="6.375" style="75" customWidth="1"/>
    <col min="22" max="22" width="1.25" style="75" customWidth="1"/>
    <col min="23" max="23" width="2.5" style="75" customWidth="1"/>
    <col min="24" max="24" width="6.25" style="75" customWidth="1"/>
    <col min="25" max="25" width="1.125" style="75" customWidth="1"/>
    <col min="26" max="26" width="6.25" style="75" customWidth="1"/>
    <col min="27" max="27" width="1.25" style="75" customWidth="1"/>
    <col min="28" max="28" width="2.625" style="75" customWidth="1"/>
    <col min="29" max="29" width="6.875" style="75" customWidth="1"/>
    <col min="30" max="30" width="1.25" style="75" customWidth="1"/>
    <col min="31" max="31" width="6.375" style="75" customWidth="1"/>
    <col min="32" max="32" width="1.625" style="75" customWidth="1"/>
    <col min="33" max="33" width="1.25" style="75" customWidth="1"/>
    <col min="34" max="34" width="1.375" style="75" customWidth="1"/>
    <col min="35" max="35" width="1.875" style="75" customWidth="1"/>
    <col min="36" max="36" width="4.125" style="75" customWidth="1"/>
    <col min="37" max="40" width="9" style="75"/>
    <col min="41" max="41" width="1.375" style="75" customWidth="1"/>
    <col min="42" max="16384" width="9" style="75"/>
  </cols>
  <sheetData>
    <row r="2" spans="2:42" ht="24.75" customHeight="1">
      <c r="B2" s="293" t="s">
        <v>53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</row>
    <row r="3" spans="2:42" ht="24.75" customHeight="1">
      <c r="B3" s="293" t="s">
        <v>54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</row>
    <row r="4" spans="2:42" ht="24.75" customHeight="1">
      <c r="B4" s="293" t="s">
        <v>55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</row>
    <row r="5" spans="2:42" ht="24.75" customHeight="1">
      <c r="B5" s="294" t="s">
        <v>56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</row>
    <row r="6" spans="2:42" ht="13.5" customHeight="1" thickBot="1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2:42" ht="14.25" customHeight="1" thickTop="1">
      <c r="B7" s="295" t="s">
        <v>57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7"/>
      <c r="AK7" s="87"/>
      <c r="AL7" s="87"/>
      <c r="AP7" s="88" t="s">
        <v>7</v>
      </c>
    </row>
    <row r="8" spans="2:42">
      <c r="B8" s="298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300"/>
      <c r="AK8" s="87"/>
      <c r="AL8" s="89"/>
      <c r="AP8" s="88" t="s">
        <v>8</v>
      </c>
    </row>
    <row r="9" spans="2:42" ht="14.25" thickBot="1">
      <c r="B9" s="301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3"/>
      <c r="AK9" s="87"/>
      <c r="AL9" s="89"/>
      <c r="AP9" s="88" t="s">
        <v>58</v>
      </c>
    </row>
    <row r="10" spans="2:42" ht="14.25" thickTop="1">
      <c r="B10" s="90"/>
      <c r="C10" s="77"/>
      <c r="D10" s="91"/>
      <c r="E10" s="91"/>
      <c r="F10" s="91"/>
      <c r="G10" s="91"/>
      <c r="H10" s="91"/>
      <c r="I10" s="91"/>
      <c r="J10" s="91"/>
      <c r="K10" s="92"/>
      <c r="L10" s="92"/>
      <c r="M10" s="92"/>
      <c r="N10" s="92"/>
      <c r="O10" s="92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9"/>
      <c r="AC10" s="79"/>
      <c r="AD10" s="79"/>
      <c r="AE10" s="79"/>
      <c r="AF10" s="77"/>
      <c r="AG10" s="77"/>
      <c r="AH10" s="93"/>
      <c r="AK10" s="89"/>
      <c r="AL10" s="89"/>
      <c r="AP10" s="88" t="s">
        <v>59</v>
      </c>
    </row>
    <row r="11" spans="2:42" ht="14.25" customHeight="1">
      <c r="B11" s="90"/>
      <c r="C11" s="77"/>
      <c r="D11" s="304" t="s">
        <v>60</v>
      </c>
      <c r="E11" s="304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6"/>
      <c r="AA11" s="306"/>
      <c r="AB11" s="306"/>
      <c r="AC11" s="306"/>
      <c r="AD11" s="306"/>
      <c r="AE11" s="306"/>
      <c r="AF11" s="306"/>
      <c r="AG11" s="306"/>
      <c r="AH11" s="93"/>
      <c r="AK11" s="89"/>
      <c r="AL11" s="94"/>
      <c r="AP11" s="88" t="s">
        <v>0</v>
      </c>
    </row>
    <row r="12" spans="2:42">
      <c r="B12" s="90"/>
      <c r="C12" s="77"/>
      <c r="D12" s="91"/>
      <c r="E12" s="91"/>
      <c r="F12" s="91"/>
      <c r="G12" s="91"/>
      <c r="H12" s="91"/>
      <c r="I12" s="91"/>
      <c r="J12" s="91"/>
      <c r="K12" s="92"/>
      <c r="L12" s="92"/>
      <c r="M12" s="92"/>
      <c r="N12" s="92"/>
      <c r="O12" s="92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9"/>
      <c r="AC12" s="79"/>
      <c r="AD12" s="79"/>
      <c r="AE12" s="79"/>
      <c r="AF12" s="77"/>
      <c r="AG12" s="77"/>
      <c r="AH12" s="93"/>
      <c r="AK12" s="89"/>
      <c r="AL12" s="94"/>
      <c r="AP12" s="88" t="s">
        <v>1</v>
      </c>
    </row>
    <row r="13" spans="2:42" ht="14.25">
      <c r="B13" s="90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98"/>
      <c r="AH13" s="93"/>
      <c r="AL13" s="307"/>
      <c r="AM13" s="308"/>
      <c r="AN13" s="308"/>
      <c r="AO13" s="82"/>
      <c r="AP13" s="88" t="s">
        <v>61</v>
      </c>
    </row>
    <row r="14" spans="2:42">
      <c r="B14" s="90"/>
      <c r="C14" s="99"/>
      <c r="D14" s="259" t="s">
        <v>62</v>
      </c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60"/>
      <c r="AA14" s="260"/>
      <c r="AB14" s="260"/>
      <c r="AC14" s="100"/>
      <c r="AD14" s="100"/>
      <c r="AE14" s="100"/>
      <c r="AF14" s="77"/>
      <c r="AG14" s="101"/>
      <c r="AH14" s="93"/>
      <c r="AP14" s="88" t="s">
        <v>63</v>
      </c>
    </row>
    <row r="15" spans="2:42" ht="14.25">
      <c r="B15" s="90"/>
      <c r="C15" s="99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102"/>
      <c r="AA15" s="102"/>
      <c r="AB15" s="102"/>
      <c r="AC15" s="102"/>
      <c r="AD15" s="102"/>
      <c r="AE15" s="102"/>
      <c r="AF15" s="77"/>
      <c r="AG15" s="101"/>
      <c r="AH15" s="93"/>
      <c r="AL15" s="309" t="s">
        <v>64</v>
      </c>
      <c r="AM15" s="310"/>
      <c r="AN15" s="311"/>
      <c r="AO15" s="103"/>
      <c r="AP15" s="88" t="s">
        <v>65</v>
      </c>
    </row>
    <row r="16" spans="2:42">
      <c r="B16" s="90"/>
      <c r="C16" s="99"/>
      <c r="D16" s="259" t="s">
        <v>66</v>
      </c>
      <c r="E16" s="260"/>
      <c r="F16" s="260"/>
      <c r="G16" s="260"/>
      <c r="H16" s="260"/>
      <c r="I16" s="260"/>
      <c r="J16" s="260"/>
      <c r="K16" s="260"/>
      <c r="L16" s="260"/>
      <c r="M16" s="261"/>
      <c r="N16" s="261"/>
      <c r="O16" s="261"/>
      <c r="P16" s="261"/>
      <c r="Q16" s="261"/>
      <c r="R16" s="261"/>
      <c r="S16" s="261"/>
      <c r="T16" s="77"/>
      <c r="U16" s="77"/>
      <c r="V16" s="77"/>
      <c r="W16" s="77"/>
      <c r="X16" s="77"/>
      <c r="Y16" s="77"/>
      <c r="Z16" s="102"/>
      <c r="AA16" s="102"/>
      <c r="AB16" s="102"/>
      <c r="AC16" s="102"/>
      <c r="AD16" s="102"/>
      <c r="AE16" s="102"/>
      <c r="AF16" s="77"/>
      <c r="AG16" s="101"/>
      <c r="AH16" s="93"/>
      <c r="AP16" s="88" t="s">
        <v>67</v>
      </c>
    </row>
    <row r="17" spans="2:71">
      <c r="B17" s="90"/>
      <c r="C17" s="99"/>
      <c r="D17" s="104"/>
      <c r="E17" s="10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105"/>
      <c r="AD17" s="78"/>
      <c r="AE17" s="78"/>
      <c r="AF17" s="77"/>
      <c r="AG17" s="101"/>
      <c r="AH17" s="93"/>
      <c r="AP17" s="88" t="s">
        <v>68</v>
      </c>
      <c r="BS17" s="78"/>
    </row>
    <row r="18" spans="2:71" ht="13.5" customHeight="1">
      <c r="B18" s="90"/>
      <c r="C18" s="106"/>
      <c r="H18" s="78"/>
      <c r="I18" s="263" t="s">
        <v>69</v>
      </c>
      <c r="J18" s="263"/>
      <c r="K18" s="263"/>
      <c r="L18" s="78"/>
      <c r="M18" s="78"/>
      <c r="N18" s="263" t="s">
        <v>69</v>
      </c>
      <c r="O18" s="263"/>
      <c r="P18" s="263"/>
      <c r="Q18" s="78"/>
      <c r="R18" s="78"/>
      <c r="S18" s="262" t="s">
        <v>70</v>
      </c>
      <c r="T18" s="262"/>
      <c r="U18" s="262"/>
      <c r="W18" s="78"/>
      <c r="X18" s="262" t="s">
        <v>70</v>
      </c>
      <c r="Y18" s="262"/>
      <c r="Z18" s="262"/>
      <c r="AA18" s="78"/>
      <c r="AB18" s="78"/>
      <c r="AC18" s="262" t="s">
        <v>70</v>
      </c>
      <c r="AD18" s="262"/>
      <c r="AE18" s="262"/>
      <c r="AF18" s="77"/>
      <c r="AG18" s="101"/>
      <c r="AH18" s="93"/>
      <c r="AL18" s="290" t="s">
        <v>71</v>
      </c>
      <c r="AM18" s="291"/>
      <c r="AN18" s="292"/>
      <c r="AO18" s="80"/>
      <c r="AP18" s="88" t="s">
        <v>72</v>
      </c>
      <c r="BS18" s="94"/>
    </row>
    <row r="19" spans="2:71" ht="13.5" customHeight="1">
      <c r="B19" s="90"/>
      <c r="C19" s="106"/>
      <c r="H19" s="84"/>
      <c r="I19" s="264">
        <v>44765</v>
      </c>
      <c r="J19" s="265"/>
      <c r="K19" s="266"/>
      <c r="L19" s="83"/>
      <c r="M19" s="84"/>
      <c r="N19" s="264">
        <v>44772</v>
      </c>
      <c r="O19" s="265"/>
      <c r="P19" s="266"/>
      <c r="Q19" s="84"/>
      <c r="R19" s="84"/>
      <c r="S19" s="264">
        <v>44793</v>
      </c>
      <c r="T19" s="265"/>
      <c r="U19" s="266"/>
      <c r="W19" s="78"/>
      <c r="X19" s="276">
        <v>44794</v>
      </c>
      <c r="Y19" s="277"/>
      <c r="Z19" s="278"/>
      <c r="AA19" s="83"/>
      <c r="AB19" s="94"/>
      <c r="AC19" s="264">
        <v>44807</v>
      </c>
      <c r="AD19" s="265"/>
      <c r="AE19" s="266"/>
      <c r="AF19" s="104"/>
      <c r="AG19" s="101"/>
      <c r="AH19" s="93"/>
      <c r="AO19" s="80"/>
      <c r="AP19" s="88" t="s">
        <v>73</v>
      </c>
      <c r="BS19" s="94"/>
    </row>
    <row r="20" spans="2:71">
      <c r="B20" s="90"/>
      <c r="C20" s="106"/>
      <c r="H20" s="78">
        <v>1</v>
      </c>
      <c r="I20" s="107" t="str">
        <f>AK22</f>
        <v>サン・スポ</v>
      </c>
      <c r="J20" s="108" t="s">
        <v>52</v>
      </c>
      <c r="K20" s="109" t="str">
        <f>AK24</f>
        <v>ノース　ホワイト</v>
      </c>
      <c r="L20" s="80"/>
      <c r="M20" s="110">
        <v>1</v>
      </c>
      <c r="N20" s="111" t="str">
        <f>AK20</f>
        <v>ジュニJ 1</v>
      </c>
      <c r="O20" s="108" t="s">
        <v>52</v>
      </c>
      <c r="P20" s="112" t="str">
        <f>AK26</f>
        <v>ジュニJ 2</v>
      </c>
      <c r="Q20" s="80"/>
      <c r="R20" s="110">
        <v>1</v>
      </c>
      <c r="S20" s="113" t="str">
        <f>AK21</f>
        <v>アヴェンダU12</v>
      </c>
      <c r="T20" s="108" t="s">
        <v>52</v>
      </c>
      <c r="U20" s="107" t="str">
        <f>AK22</f>
        <v>サン・スポ</v>
      </c>
      <c r="W20" s="114">
        <v>1</v>
      </c>
      <c r="X20" s="111" t="str">
        <f>AK20</f>
        <v>ジュニJ 1</v>
      </c>
      <c r="Y20" s="108" t="s">
        <v>52</v>
      </c>
      <c r="Z20" s="115" t="str">
        <f>AK27</f>
        <v>プレイフルプリメーロ</v>
      </c>
      <c r="AA20" s="80"/>
      <c r="AB20" s="110">
        <v>1</v>
      </c>
      <c r="AC20" s="116" t="str">
        <f>AK23</f>
        <v>桔梗</v>
      </c>
      <c r="AD20" s="108" t="s">
        <v>75</v>
      </c>
      <c r="AE20" s="109" t="str">
        <f>AK24</f>
        <v>ノース　ホワイト</v>
      </c>
      <c r="AF20" s="84"/>
      <c r="AG20" s="101"/>
      <c r="AH20" s="93"/>
      <c r="AJ20" s="85" t="s">
        <v>76</v>
      </c>
      <c r="AK20" s="111" t="s">
        <v>32</v>
      </c>
      <c r="AL20" s="282"/>
      <c r="AM20" s="283"/>
      <c r="AN20" s="284"/>
      <c r="AO20" s="80"/>
      <c r="AP20" s="88" t="s">
        <v>77</v>
      </c>
      <c r="BS20" s="94"/>
    </row>
    <row r="21" spans="2:71">
      <c r="B21" s="90"/>
      <c r="C21" s="106"/>
      <c r="H21" s="78">
        <v>2</v>
      </c>
      <c r="I21" s="111" t="str">
        <f>AK20</f>
        <v>ジュニJ 1</v>
      </c>
      <c r="J21" s="108" t="s">
        <v>52</v>
      </c>
      <c r="K21" s="113" t="str">
        <f>AK21</f>
        <v>アヴェンダU12</v>
      </c>
      <c r="L21" s="80"/>
      <c r="M21" s="110">
        <v>2</v>
      </c>
      <c r="N21" s="107" t="str">
        <f>AK22</f>
        <v>サン・スポ</v>
      </c>
      <c r="O21" s="108" t="s">
        <v>52</v>
      </c>
      <c r="P21" s="116" t="str">
        <f>AK23</f>
        <v>桔梗</v>
      </c>
      <c r="Q21" s="80"/>
      <c r="R21" s="110">
        <v>2</v>
      </c>
      <c r="S21" s="116" t="str">
        <f>AK23</f>
        <v>桔梗</v>
      </c>
      <c r="T21" s="108" t="s">
        <v>52</v>
      </c>
      <c r="U21" s="112" t="str">
        <f>AK26</f>
        <v>ジュニJ 2</v>
      </c>
      <c r="W21" s="110">
        <v>2</v>
      </c>
      <c r="X21" s="113" t="str">
        <f>AK21</f>
        <v>アヴェンダU12</v>
      </c>
      <c r="Y21" s="108" t="s">
        <v>52</v>
      </c>
      <c r="Z21" s="112" t="str">
        <f>AK26</f>
        <v>ジュニJ 2</v>
      </c>
      <c r="AA21" s="80"/>
      <c r="AB21" s="110">
        <v>2</v>
      </c>
      <c r="AC21" s="107" t="str">
        <f>AK22</f>
        <v>サン・スポ</v>
      </c>
      <c r="AD21" s="108" t="s">
        <v>74</v>
      </c>
      <c r="AE21" s="112" t="str">
        <f>AK26</f>
        <v>ジュニJ 2</v>
      </c>
      <c r="AF21" s="84"/>
      <c r="AG21" s="101"/>
      <c r="AH21" s="93"/>
      <c r="AJ21" s="85" t="s">
        <v>78</v>
      </c>
      <c r="AK21" s="113" t="s">
        <v>30</v>
      </c>
      <c r="AL21" s="282" t="s">
        <v>79</v>
      </c>
      <c r="AM21" s="283"/>
      <c r="AN21" s="284"/>
      <c r="AO21" s="80"/>
      <c r="AP21" s="88" t="s">
        <v>80</v>
      </c>
      <c r="BS21" s="94"/>
    </row>
    <row r="22" spans="2:71">
      <c r="B22" s="90"/>
      <c r="C22" s="106"/>
      <c r="H22" s="78">
        <v>3</v>
      </c>
      <c r="I22" s="107" t="str">
        <f>AK22</f>
        <v>サン・スポ</v>
      </c>
      <c r="J22" s="108" t="s">
        <v>52</v>
      </c>
      <c r="K22" s="115" t="str">
        <f>AK27</f>
        <v>プレイフルプリメーロ</v>
      </c>
      <c r="L22" s="80"/>
      <c r="M22" s="110">
        <v>3</v>
      </c>
      <c r="N22" s="117" t="str">
        <f>AK25</f>
        <v>フロンティア</v>
      </c>
      <c r="O22" s="108" t="s">
        <v>52</v>
      </c>
      <c r="P22" s="112" t="str">
        <f>AK26</f>
        <v>ジュニJ 2</v>
      </c>
      <c r="Q22" s="80"/>
      <c r="R22" s="110">
        <v>3</v>
      </c>
      <c r="S22" s="109" t="str">
        <f>AK24</f>
        <v>ノース　ホワイト</v>
      </c>
      <c r="T22" s="108" t="s">
        <v>52</v>
      </c>
      <c r="U22" s="115" t="str">
        <f>AK27</f>
        <v>プレイフルプリメーロ</v>
      </c>
      <c r="W22" s="110">
        <v>3</v>
      </c>
      <c r="X22" s="117" t="str">
        <f>AK25</f>
        <v>フロンティア</v>
      </c>
      <c r="Y22" s="108" t="s">
        <v>52</v>
      </c>
      <c r="Z22" s="115" t="str">
        <f>AK27</f>
        <v>プレイフルプリメーロ</v>
      </c>
      <c r="AA22" s="80"/>
      <c r="AB22" s="110">
        <v>3</v>
      </c>
      <c r="AC22" s="113" t="str">
        <f>AK21</f>
        <v>アヴェンダU12</v>
      </c>
      <c r="AD22" s="108" t="s">
        <v>74</v>
      </c>
      <c r="AE22" s="116" t="str">
        <f>AK23</f>
        <v>桔梗</v>
      </c>
      <c r="AF22" s="84"/>
      <c r="AG22" s="101"/>
      <c r="AH22" s="93"/>
      <c r="AJ22" s="85" t="s">
        <v>81</v>
      </c>
      <c r="AK22" s="107" t="s">
        <v>31</v>
      </c>
      <c r="AL22" s="279"/>
      <c r="AM22" s="280"/>
      <c r="AN22" s="281"/>
      <c r="AO22" s="80"/>
      <c r="AP22" s="88" t="s">
        <v>82</v>
      </c>
      <c r="BS22" s="94"/>
    </row>
    <row r="23" spans="2:71">
      <c r="B23" s="90"/>
      <c r="C23" s="106"/>
      <c r="H23" s="78">
        <v>4</v>
      </c>
      <c r="I23" s="113" t="str">
        <f>AK21</f>
        <v>アヴェンダU12</v>
      </c>
      <c r="J23" s="108" t="s">
        <v>52</v>
      </c>
      <c r="K23" s="109" t="str">
        <f>AK24</f>
        <v>ノース　ホワイト</v>
      </c>
      <c r="L23" s="80"/>
      <c r="M23" s="110">
        <v>4</v>
      </c>
      <c r="N23" s="111" t="str">
        <f>AK20</f>
        <v>ジュニJ 1</v>
      </c>
      <c r="O23" s="108" t="s">
        <v>52</v>
      </c>
      <c r="P23" s="116" t="str">
        <f>AK23</f>
        <v>桔梗</v>
      </c>
      <c r="Q23" s="80"/>
      <c r="R23" s="110">
        <v>4</v>
      </c>
      <c r="S23" s="116" t="str">
        <f>AK23</f>
        <v>桔梗</v>
      </c>
      <c r="T23" s="108" t="s">
        <v>52</v>
      </c>
      <c r="U23" s="117" t="str">
        <f>AK25</f>
        <v>フロンティア</v>
      </c>
      <c r="W23" s="110">
        <v>4</v>
      </c>
      <c r="X23" s="111" t="str">
        <f>AK20</f>
        <v>ジュニJ 1</v>
      </c>
      <c r="Y23" s="108" t="s">
        <v>52</v>
      </c>
      <c r="Z23" s="109" t="str">
        <f>AK24</f>
        <v>ノース　ホワイト</v>
      </c>
      <c r="AA23" s="80"/>
      <c r="AB23" s="110">
        <v>4</v>
      </c>
      <c r="AC23" s="109" t="str">
        <f>AK24</f>
        <v>ノース　ホワイト</v>
      </c>
      <c r="AD23" s="108" t="s">
        <v>74</v>
      </c>
      <c r="AE23" s="117" t="str">
        <f>AK25</f>
        <v>フロンティア</v>
      </c>
      <c r="AF23" s="84"/>
      <c r="AG23" s="101"/>
      <c r="AH23" s="93"/>
      <c r="AJ23" s="85" t="s">
        <v>83</v>
      </c>
      <c r="AK23" s="116" t="s">
        <v>14</v>
      </c>
      <c r="AL23" s="279"/>
      <c r="AM23" s="280"/>
      <c r="AN23" s="281"/>
      <c r="AO23" s="80"/>
      <c r="BS23" s="100"/>
    </row>
    <row r="24" spans="2:71">
      <c r="B24" s="90"/>
      <c r="C24" s="106"/>
      <c r="H24" s="78">
        <v>5</v>
      </c>
      <c r="I24" s="116" t="str">
        <f>AK23</f>
        <v>桔梗</v>
      </c>
      <c r="J24" s="108" t="s">
        <v>52</v>
      </c>
      <c r="K24" s="115" t="str">
        <f>AK27</f>
        <v>プレイフルプリメーロ</v>
      </c>
      <c r="L24" s="80"/>
      <c r="M24" s="110">
        <v>5</v>
      </c>
      <c r="N24" s="117" t="str">
        <f>AK25</f>
        <v>フロンティア</v>
      </c>
      <c r="O24" s="108" t="s">
        <v>52</v>
      </c>
      <c r="P24" s="107" t="str">
        <f>AK22</f>
        <v>サン・スポ</v>
      </c>
      <c r="Q24" s="80"/>
      <c r="R24" s="110">
        <v>5</v>
      </c>
      <c r="S24" s="112" t="str">
        <f>AK26</f>
        <v>ジュニJ 2</v>
      </c>
      <c r="T24" s="108" t="s">
        <v>52</v>
      </c>
      <c r="U24" s="115" t="str">
        <f>AK27</f>
        <v>プレイフルプリメーロ</v>
      </c>
      <c r="W24" s="110">
        <v>5</v>
      </c>
      <c r="X24" s="113" t="str">
        <f>AK21</f>
        <v>アヴェンダU12</v>
      </c>
      <c r="Y24" s="108" t="s">
        <v>52</v>
      </c>
      <c r="Z24" s="117" t="str">
        <f>AK25</f>
        <v>フロンティア</v>
      </c>
      <c r="AA24" s="80"/>
      <c r="AB24" s="110">
        <v>5</v>
      </c>
      <c r="AC24" s="111" t="str">
        <f>AK20</f>
        <v>ジュニJ 1</v>
      </c>
      <c r="AD24" s="108" t="s">
        <v>74</v>
      </c>
      <c r="AE24" s="107" t="str">
        <f>AK22</f>
        <v>サン・スポ</v>
      </c>
      <c r="AF24" s="84"/>
      <c r="AG24" s="101"/>
      <c r="AH24" s="93"/>
      <c r="AJ24" s="85" t="s">
        <v>85</v>
      </c>
      <c r="AK24" s="118" t="s">
        <v>37</v>
      </c>
      <c r="AL24" s="279" t="s">
        <v>86</v>
      </c>
      <c r="AM24" s="280"/>
      <c r="AN24" s="281"/>
      <c r="AO24" s="80"/>
      <c r="BS24" s="100"/>
    </row>
    <row r="25" spans="2:71">
      <c r="B25" s="90"/>
      <c r="C25" s="106"/>
      <c r="H25" s="78"/>
      <c r="I25" s="80"/>
      <c r="J25" s="80"/>
      <c r="K25" s="80"/>
      <c r="L25" s="80"/>
      <c r="M25" s="110"/>
      <c r="N25" s="80"/>
      <c r="O25" s="80"/>
      <c r="P25" s="80"/>
      <c r="Q25" s="80"/>
      <c r="R25" s="80"/>
      <c r="W25" s="110">
        <v>6</v>
      </c>
      <c r="X25" s="109" t="str">
        <f>AK24</f>
        <v>ノース　ホワイト</v>
      </c>
      <c r="Y25" s="108" t="s">
        <v>52</v>
      </c>
      <c r="Z25" s="112" t="str">
        <f>AK26</f>
        <v>ジュニJ 2</v>
      </c>
      <c r="AA25" s="80"/>
      <c r="AB25" s="110">
        <v>6</v>
      </c>
      <c r="AC25" s="113" t="str">
        <f>AK21</f>
        <v>アヴェンダU12</v>
      </c>
      <c r="AD25" s="108" t="s">
        <v>74</v>
      </c>
      <c r="AE25" s="115" t="str">
        <f>AK27</f>
        <v>プレイフルプリメーロ</v>
      </c>
      <c r="AF25" s="78"/>
      <c r="AG25" s="101"/>
      <c r="AH25" s="93"/>
      <c r="AJ25" s="85" t="s">
        <v>87</v>
      </c>
      <c r="AK25" s="117" t="s">
        <v>10</v>
      </c>
      <c r="AL25" s="282"/>
      <c r="AM25" s="283"/>
      <c r="AN25" s="284"/>
      <c r="BS25" s="119"/>
    </row>
    <row r="26" spans="2:71">
      <c r="B26" s="90"/>
      <c r="C26" s="106"/>
      <c r="H26" s="78"/>
      <c r="W26" s="77"/>
      <c r="X26" s="77"/>
      <c r="Y26" s="77"/>
      <c r="Z26" s="77"/>
      <c r="AA26" s="80"/>
      <c r="AB26" s="110">
        <v>7</v>
      </c>
      <c r="AC26" s="111" t="str">
        <f>AK20</f>
        <v>ジュニJ 1</v>
      </c>
      <c r="AD26" s="108" t="s">
        <v>74</v>
      </c>
      <c r="AE26" s="117" t="str">
        <f>AK25</f>
        <v>フロンティア</v>
      </c>
      <c r="AF26" s="120"/>
      <c r="AG26" s="101"/>
      <c r="AH26" s="93"/>
      <c r="AJ26" s="85" t="s">
        <v>88</v>
      </c>
      <c r="AK26" s="112" t="s">
        <v>39</v>
      </c>
      <c r="AL26" s="279"/>
      <c r="AM26" s="280"/>
      <c r="AN26" s="281"/>
      <c r="AQ26" s="77"/>
      <c r="AR26" s="121"/>
      <c r="AS26" s="77"/>
      <c r="BS26" s="100"/>
    </row>
    <row r="27" spans="2:71">
      <c r="B27" s="90"/>
      <c r="C27" s="106"/>
      <c r="H27" s="78"/>
      <c r="I27" s="122" t="s">
        <v>87</v>
      </c>
      <c r="J27" s="78"/>
      <c r="K27" s="78" t="s">
        <v>88</v>
      </c>
      <c r="L27" s="78"/>
      <c r="M27" s="105"/>
      <c r="N27" s="285" t="s">
        <v>89</v>
      </c>
      <c r="O27" s="286"/>
      <c r="P27" s="286"/>
      <c r="Q27" s="78"/>
      <c r="R27" s="105"/>
      <c r="S27" s="123" t="s">
        <v>76</v>
      </c>
      <c r="T27" s="121"/>
      <c r="U27" s="123"/>
      <c r="W27" s="78"/>
      <c r="X27" s="124" t="s">
        <v>90</v>
      </c>
      <c r="Y27" s="78"/>
      <c r="Z27" s="124" t="s">
        <v>91</v>
      </c>
      <c r="AA27" s="78"/>
      <c r="AB27" s="105"/>
      <c r="AC27" s="287" t="s">
        <v>92</v>
      </c>
      <c r="AD27" s="287"/>
      <c r="AE27" s="287"/>
      <c r="AF27" s="77"/>
      <c r="AG27" s="101"/>
      <c r="AH27" s="93"/>
      <c r="AJ27" s="85" t="s">
        <v>93</v>
      </c>
      <c r="AK27" s="115" t="s">
        <v>41</v>
      </c>
      <c r="AL27" s="279" t="s">
        <v>79</v>
      </c>
      <c r="AM27" s="280"/>
      <c r="AN27" s="281"/>
    </row>
    <row r="28" spans="2:71">
      <c r="B28" s="90"/>
      <c r="C28" s="99"/>
      <c r="D28" s="78"/>
      <c r="E28" s="78"/>
      <c r="F28" s="78"/>
      <c r="G28" s="78"/>
      <c r="H28" s="105"/>
      <c r="I28" s="78"/>
      <c r="J28" s="78"/>
      <c r="K28" s="78"/>
      <c r="L28" s="78"/>
      <c r="M28" s="78"/>
      <c r="Q28" s="78"/>
      <c r="R28" s="105"/>
      <c r="S28" s="125"/>
      <c r="T28" s="125"/>
      <c r="U28" s="125"/>
      <c r="V28" s="78"/>
      <c r="W28" s="105"/>
      <c r="X28" s="125"/>
      <c r="Y28" s="125"/>
      <c r="Z28" s="125"/>
      <c r="AA28" s="100"/>
      <c r="AB28" s="105"/>
      <c r="AC28" s="125"/>
      <c r="AD28" s="125"/>
      <c r="AE28" s="125"/>
      <c r="AF28" s="77"/>
      <c r="AG28" s="101"/>
      <c r="AH28" s="93"/>
      <c r="AK28" s="126"/>
      <c r="AL28" s="247"/>
      <c r="AM28" s="248"/>
      <c r="AN28" s="249"/>
    </row>
    <row r="29" spans="2:71">
      <c r="B29" s="90"/>
      <c r="C29" s="99"/>
      <c r="D29" s="288"/>
      <c r="E29" s="288"/>
      <c r="F29" s="288"/>
      <c r="G29" s="78"/>
      <c r="H29" s="78"/>
      <c r="I29" s="94"/>
      <c r="J29" s="94"/>
      <c r="K29" s="94"/>
      <c r="L29" s="78"/>
      <c r="M29" s="78"/>
      <c r="N29" s="289"/>
      <c r="O29" s="289"/>
      <c r="P29" s="288"/>
      <c r="Q29" s="78"/>
      <c r="R29" s="78"/>
      <c r="S29" s="94"/>
      <c r="T29" s="94"/>
      <c r="U29" s="94"/>
      <c r="V29" s="78"/>
      <c r="W29" s="78"/>
      <c r="X29" s="127"/>
      <c r="Y29" s="127"/>
      <c r="Z29" s="94"/>
      <c r="AA29" s="78"/>
      <c r="AB29" s="78"/>
      <c r="AC29" s="100"/>
      <c r="AD29" s="100"/>
      <c r="AE29" s="100"/>
      <c r="AF29" s="80"/>
      <c r="AG29" s="101"/>
      <c r="AH29" s="93"/>
      <c r="AK29" s="128"/>
      <c r="AL29" s="247"/>
      <c r="AM29" s="248"/>
      <c r="AN29" s="249"/>
    </row>
    <row r="30" spans="2:71">
      <c r="B30" s="90"/>
      <c r="C30" s="129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1"/>
      <c r="AG30" s="132"/>
      <c r="AH30" s="93"/>
    </row>
    <row r="31" spans="2:71">
      <c r="B31" s="90"/>
      <c r="C31" s="77"/>
      <c r="D31" s="133"/>
      <c r="E31" s="133"/>
      <c r="F31" s="133"/>
      <c r="G31" s="121"/>
      <c r="H31" s="134"/>
      <c r="I31" s="83"/>
      <c r="J31" s="83"/>
      <c r="K31" s="83"/>
      <c r="L31" s="104"/>
      <c r="M31" s="104"/>
      <c r="N31" s="135"/>
      <c r="O31" s="135"/>
      <c r="P31" s="81"/>
      <c r="Q31" s="83"/>
      <c r="R31" s="104"/>
      <c r="S31" s="133"/>
      <c r="T31" s="133"/>
      <c r="U31" s="133"/>
      <c r="V31" s="121"/>
      <c r="W31" s="104"/>
      <c r="X31" s="123"/>
      <c r="Y31" s="123"/>
      <c r="Z31" s="123"/>
      <c r="AA31" s="121"/>
      <c r="AB31" s="104"/>
      <c r="AC31" s="123"/>
      <c r="AD31" s="123"/>
      <c r="AE31" s="123"/>
      <c r="AF31" s="77"/>
      <c r="AG31" s="77"/>
      <c r="AH31" s="93"/>
    </row>
    <row r="32" spans="2:71">
      <c r="B32" s="90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136"/>
      <c r="AC32" s="96"/>
      <c r="AD32" s="96"/>
      <c r="AE32" s="96"/>
      <c r="AF32" s="97"/>
      <c r="AG32" s="98"/>
      <c r="AH32" s="93"/>
    </row>
    <row r="33" spans="2:67">
      <c r="B33" s="90"/>
      <c r="C33" s="99"/>
      <c r="D33" s="259" t="s">
        <v>94</v>
      </c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100"/>
      <c r="AB33" s="100"/>
      <c r="AC33" s="100"/>
      <c r="AD33" s="100"/>
      <c r="AE33" s="100"/>
      <c r="AF33" s="77"/>
      <c r="AG33" s="101"/>
      <c r="AH33" s="93"/>
    </row>
    <row r="34" spans="2:67">
      <c r="B34" s="137"/>
      <c r="C34" s="9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78"/>
      <c r="AB34" s="138"/>
      <c r="AC34" s="78"/>
      <c r="AD34" s="78"/>
      <c r="AE34" s="78"/>
      <c r="AF34" s="77"/>
      <c r="AG34" s="101"/>
      <c r="AH34" s="93"/>
    </row>
    <row r="35" spans="2:67">
      <c r="B35" s="137"/>
      <c r="C35" s="99"/>
      <c r="D35" s="259" t="s">
        <v>95</v>
      </c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78"/>
      <c r="AB35" s="138"/>
      <c r="AC35" s="78"/>
      <c r="AD35" s="78"/>
      <c r="AE35" s="78"/>
      <c r="AF35" s="77"/>
      <c r="AG35" s="101"/>
      <c r="AH35" s="93"/>
      <c r="AO35" s="80"/>
    </row>
    <row r="36" spans="2:67">
      <c r="B36" s="137"/>
      <c r="C36" s="99"/>
      <c r="D36" s="104"/>
      <c r="E36" s="10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138"/>
      <c r="AC36" s="78"/>
      <c r="AD36" s="78"/>
      <c r="AE36" s="78"/>
      <c r="AF36" s="77"/>
      <c r="AG36" s="101"/>
      <c r="AH36" s="93"/>
      <c r="AO36" s="80"/>
    </row>
    <row r="37" spans="2:67" ht="13.5" customHeight="1">
      <c r="B37" s="90"/>
      <c r="C37" s="106"/>
      <c r="H37" s="78"/>
      <c r="I37" s="263" t="s">
        <v>96</v>
      </c>
      <c r="J37" s="263"/>
      <c r="K37" s="263"/>
      <c r="L37" s="78"/>
      <c r="M37" s="78"/>
      <c r="N37" s="263" t="s">
        <v>69</v>
      </c>
      <c r="O37" s="263"/>
      <c r="P37" s="263"/>
      <c r="R37" s="78"/>
      <c r="S37" s="262" t="s">
        <v>97</v>
      </c>
      <c r="T37" s="262"/>
      <c r="U37" s="262"/>
      <c r="V37" s="78"/>
      <c r="W37" s="78"/>
      <c r="X37" s="262" t="s">
        <v>97</v>
      </c>
      <c r="Y37" s="262"/>
      <c r="Z37" s="262"/>
      <c r="AA37" s="78"/>
      <c r="AB37" s="78"/>
      <c r="AC37" s="262" t="s">
        <v>97</v>
      </c>
      <c r="AD37" s="262"/>
      <c r="AE37" s="262"/>
      <c r="AF37" s="77"/>
      <c r="AG37" s="101"/>
      <c r="AH37" s="93"/>
      <c r="AO37" s="80"/>
    </row>
    <row r="38" spans="2:67" ht="13.5" customHeight="1">
      <c r="B38" s="90"/>
      <c r="C38" s="106"/>
      <c r="H38" s="83"/>
      <c r="I38" s="264">
        <v>44765</v>
      </c>
      <c r="J38" s="265"/>
      <c r="K38" s="266"/>
      <c r="L38" s="83"/>
      <c r="M38" s="83"/>
      <c r="N38" s="264">
        <v>44772</v>
      </c>
      <c r="O38" s="265"/>
      <c r="P38" s="266"/>
      <c r="R38" s="83"/>
      <c r="S38" s="264">
        <v>44793</v>
      </c>
      <c r="T38" s="265"/>
      <c r="U38" s="266"/>
      <c r="V38" s="83"/>
      <c r="W38" s="78"/>
      <c r="X38" s="276">
        <v>44794</v>
      </c>
      <c r="Y38" s="277"/>
      <c r="Z38" s="278"/>
      <c r="AA38" s="83"/>
      <c r="AB38" s="83"/>
      <c r="AC38" s="264">
        <v>44807</v>
      </c>
      <c r="AD38" s="265"/>
      <c r="AE38" s="266"/>
      <c r="AF38" s="77"/>
      <c r="AG38" s="101"/>
      <c r="AH38" s="93"/>
      <c r="AO38" s="80"/>
    </row>
    <row r="39" spans="2:67">
      <c r="B39" s="90"/>
      <c r="C39" s="106"/>
      <c r="H39" s="110">
        <v>1</v>
      </c>
      <c r="I39" s="113" t="str">
        <f>AK40</f>
        <v>グランツ</v>
      </c>
      <c r="J39" s="108" t="s">
        <v>74</v>
      </c>
      <c r="K39" s="115" t="str">
        <f>AK46</f>
        <v>日　吉</v>
      </c>
      <c r="L39" s="121"/>
      <c r="M39" s="110">
        <v>1</v>
      </c>
      <c r="N39" s="107" t="str">
        <f>AK41</f>
        <v>スクールイエロー</v>
      </c>
      <c r="O39" s="108" t="s">
        <v>74</v>
      </c>
      <c r="P39" s="118" t="str">
        <f>AK43</f>
        <v>乙部</v>
      </c>
      <c r="R39" s="110">
        <v>1</v>
      </c>
      <c r="S39" s="113" t="str">
        <f>AK40</f>
        <v>グランツ</v>
      </c>
      <c r="T39" s="108" t="s">
        <v>74</v>
      </c>
      <c r="U39" s="107" t="str">
        <f>AK41</f>
        <v>スクールイエロー</v>
      </c>
      <c r="V39" s="121"/>
      <c r="W39" s="104">
        <v>1</v>
      </c>
      <c r="X39" s="111" t="str">
        <f>AK39</f>
        <v>八幡</v>
      </c>
      <c r="Y39" s="108" t="s">
        <v>74</v>
      </c>
      <c r="Z39" s="115" t="str">
        <f>AK46</f>
        <v>日　吉</v>
      </c>
      <c r="AA39" s="121"/>
      <c r="AB39" s="110">
        <v>1</v>
      </c>
      <c r="AC39" s="113" t="str">
        <f>AK40</f>
        <v>グランツ</v>
      </c>
      <c r="AD39" s="108" t="s">
        <v>74</v>
      </c>
      <c r="AE39" s="112" t="str">
        <f>AK45</f>
        <v>アヴェンダU11</v>
      </c>
      <c r="AF39" s="77"/>
      <c r="AG39" s="101"/>
      <c r="AH39" s="93"/>
      <c r="AJ39" s="85" t="s">
        <v>76</v>
      </c>
      <c r="AK39" s="111" t="s">
        <v>13</v>
      </c>
      <c r="AL39" s="282"/>
      <c r="AM39" s="283"/>
      <c r="AN39" s="284"/>
      <c r="AO39" s="80"/>
      <c r="BO39" s="78"/>
    </row>
    <row r="40" spans="2:67">
      <c r="B40" s="90"/>
      <c r="C40" s="106"/>
      <c r="H40" s="110">
        <v>2</v>
      </c>
      <c r="I40" s="111" t="str">
        <f>AK39</f>
        <v>八幡</v>
      </c>
      <c r="J40" s="108" t="s">
        <v>74</v>
      </c>
      <c r="K40" s="112" t="str">
        <f>AK45</f>
        <v>アヴェンダU11</v>
      </c>
      <c r="L40" s="121"/>
      <c r="M40" s="110">
        <v>2</v>
      </c>
      <c r="N40" s="111" t="str">
        <f>AK39</f>
        <v>八幡</v>
      </c>
      <c r="O40" s="108" t="s">
        <v>75</v>
      </c>
      <c r="P40" s="113" t="str">
        <f>AK40</f>
        <v>グランツ</v>
      </c>
      <c r="R40" s="110">
        <v>2</v>
      </c>
      <c r="S40" s="116" t="str">
        <f>AK42</f>
        <v>港</v>
      </c>
      <c r="T40" s="108" t="s">
        <v>98</v>
      </c>
      <c r="U40" s="112" t="str">
        <f>AK45</f>
        <v>アヴェンダU11</v>
      </c>
      <c r="V40" s="121"/>
      <c r="W40" s="104">
        <v>2</v>
      </c>
      <c r="X40" s="118" t="str">
        <f>AK43</f>
        <v>乙部</v>
      </c>
      <c r="Y40" s="108" t="s">
        <v>99</v>
      </c>
      <c r="Z40" s="112" t="str">
        <f>AK45</f>
        <v>アヴェンダU11</v>
      </c>
      <c r="AA40" s="121"/>
      <c r="AB40" s="110">
        <v>2</v>
      </c>
      <c r="AC40" s="116" t="str">
        <f>AK42</f>
        <v>港</v>
      </c>
      <c r="AD40" s="108" t="s">
        <v>74</v>
      </c>
      <c r="AE40" s="118" t="str">
        <f>AK43</f>
        <v>乙部</v>
      </c>
      <c r="AF40" s="77"/>
      <c r="AG40" s="101"/>
      <c r="AH40" s="93"/>
      <c r="AJ40" s="85" t="s">
        <v>78</v>
      </c>
      <c r="AK40" s="113" t="s">
        <v>40</v>
      </c>
      <c r="AL40" s="279"/>
      <c r="AM40" s="280"/>
      <c r="AN40" s="281"/>
      <c r="AO40" s="80"/>
      <c r="BO40" s="78"/>
    </row>
    <row r="41" spans="2:67">
      <c r="B41" s="139"/>
      <c r="C41" s="106"/>
      <c r="H41" s="110">
        <v>3</v>
      </c>
      <c r="I41" s="113" t="str">
        <f>AK40</f>
        <v>グランツ</v>
      </c>
      <c r="J41" s="108" t="s">
        <v>74</v>
      </c>
      <c r="K41" s="116" t="str">
        <f>AK42</f>
        <v>港</v>
      </c>
      <c r="L41" s="121"/>
      <c r="M41" s="110">
        <v>3</v>
      </c>
      <c r="N41" s="107" t="str">
        <f>AK41</f>
        <v>スクールイエロー</v>
      </c>
      <c r="O41" s="108" t="s">
        <v>74</v>
      </c>
      <c r="P41" s="115" t="str">
        <f>AK46</f>
        <v>日　吉</v>
      </c>
      <c r="R41" s="110">
        <v>3</v>
      </c>
      <c r="S41" s="118" t="str">
        <f>AK43</f>
        <v>乙部</v>
      </c>
      <c r="T41" s="108" t="s">
        <v>74</v>
      </c>
      <c r="U41" s="115" t="str">
        <f>AK46</f>
        <v>日　吉</v>
      </c>
      <c r="V41" s="121"/>
      <c r="W41" s="104">
        <v>3</v>
      </c>
      <c r="X41" s="117" t="str">
        <f>AK44</f>
        <v>プレイフルセグンド</v>
      </c>
      <c r="Y41" s="108" t="s">
        <v>74</v>
      </c>
      <c r="Z41" s="115" t="str">
        <f>AK46</f>
        <v>日　吉</v>
      </c>
      <c r="AA41" s="121"/>
      <c r="AB41" s="110">
        <v>3</v>
      </c>
      <c r="AC41" s="111" t="str">
        <f>AK39</f>
        <v>八幡</v>
      </c>
      <c r="AD41" s="108" t="s">
        <v>100</v>
      </c>
      <c r="AE41" s="107" t="str">
        <f>AK41</f>
        <v>スクールイエロー</v>
      </c>
      <c r="AF41" s="77"/>
      <c r="AG41" s="101"/>
      <c r="AH41" s="93"/>
      <c r="AJ41" s="85" t="s">
        <v>101</v>
      </c>
      <c r="AK41" s="107" t="s">
        <v>36</v>
      </c>
      <c r="AL41" s="279"/>
      <c r="AM41" s="280"/>
      <c r="AN41" s="281"/>
      <c r="AO41" s="80"/>
      <c r="BO41" s="121"/>
    </row>
    <row r="42" spans="2:67">
      <c r="B42" s="139"/>
      <c r="C42" s="106"/>
      <c r="H42" s="110">
        <v>4</v>
      </c>
      <c r="I42" s="117" t="str">
        <f>AK44</f>
        <v>プレイフルセグンド</v>
      </c>
      <c r="J42" s="108" t="s">
        <v>74</v>
      </c>
      <c r="K42" s="112" t="str">
        <f>AK45</f>
        <v>アヴェンダU11</v>
      </c>
      <c r="L42" s="121"/>
      <c r="M42" s="110">
        <v>4</v>
      </c>
      <c r="N42" s="113" t="str">
        <f>AK40</f>
        <v>グランツ</v>
      </c>
      <c r="O42" s="108" t="s">
        <v>102</v>
      </c>
      <c r="P42" s="118" t="str">
        <f>AK43</f>
        <v>乙部</v>
      </c>
      <c r="R42" s="110">
        <v>4</v>
      </c>
      <c r="S42" s="116" t="str">
        <f>AK42</f>
        <v>港</v>
      </c>
      <c r="T42" s="108" t="s">
        <v>103</v>
      </c>
      <c r="U42" s="117" t="str">
        <f>AK44</f>
        <v>プレイフルセグンド</v>
      </c>
      <c r="V42" s="121"/>
      <c r="W42" s="104">
        <v>4</v>
      </c>
      <c r="X42" s="107" t="str">
        <f>AK41</f>
        <v>スクールイエロー</v>
      </c>
      <c r="Y42" s="108" t="s">
        <v>103</v>
      </c>
      <c r="Z42" s="112" t="str">
        <f>AK45</f>
        <v>アヴェンダU11</v>
      </c>
      <c r="AA42" s="121"/>
      <c r="AB42" s="110">
        <v>4</v>
      </c>
      <c r="AC42" s="113" t="str">
        <f>AK40</f>
        <v>グランツ</v>
      </c>
      <c r="AD42" s="108" t="s">
        <v>74</v>
      </c>
      <c r="AE42" s="117" t="str">
        <f>AK44</f>
        <v>プレイフルセグンド</v>
      </c>
      <c r="AF42" s="77"/>
      <c r="AG42" s="101"/>
      <c r="AH42" s="93"/>
      <c r="AJ42" s="85" t="s">
        <v>83</v>
      </c>
      <c r="AK42" s="116" t="s">
        <v>4</v>
      </c>
      <c r="AL42" s="247"/>
      <c r="AM42" s="248"/>
      <c r="AN42" s="249"/>
      <c r="AO42" s="80"/>
      <c r="BO42" s="121"/>
    </row>
    <row r="43" spans="2:67">
      <c r="B43" s="139"/>
      <c r="C43" s="106"/>
      <c r="H43" s="110">
        <v>5</v>
      </c>
      <c r="I43" s="111" t="str">
        <f>AK39</f>
        <v>八幡</v>
      </c>
      <c r="J43" s="108" t="s">
        <v>104</v>
      </c>
      <c r="K43" s="116" t="str">
        <f>AK42</f>
        <v>港</v>
      </c>
      <c r="L43" s="121"/>
      <c r="M43" s="114">
        <v>5</v>
      </c>
      <c r="N43" s="116" t="str">
        <f>AK42</f>
        <v>港</v>
      </c>
      <c r="O43" s="108" t="s">
        <v>103</v>
      </c>
      <c r="P43" s="115" t="str">
        <f>AK46</f>
        <v>日　吉</v>
      </c>
      <c r="R43" s="110">
        <v>5</v>
      </c>
      <c r="S43" s="112" t="str">
        <f>AK45</f>
        <v>アヴェンダU11</v>
      </c>
      <c r="T43" s="108" t="s">
        <v>103</v>
      </c>
      <c r="U43" s="115" t="str">
        <f>AK46</f>
        <v>日　吉</v>
      </c>
      <c r="V43" s="121"/>
      <c r="W43" s="104">
        <v>5</v>
      </c>
      <c r="X43" s="111" t="str">
        <f>AK39</f>
        <v>八幡</v>
      </c>
      <c r="Y43" s="108" t="s">
        <v>103</v>
      </c>
      <c r="Z43" s="118" t="str">
        <f>AK43</f>
        <v>乙部</v>
      </c>
      <c r="AA43" s="121"/>
      <c r="AB43" s="110">
        <v>5</v>
      </c>
      <c r="AC43" s="107" t="str">
        <f>AK41</f>
        <v>スクールイエロー</v>
      </c>
      <c r="AD43" s="108" t="s">
        <v>74</v>
      </c>
      <c r="AE43" s="116" t="str">
        <f>AK42</f>
        <v>港</v>
      </c>
      <c r="AF43" s="77"/>
      <c r="AG43" s="101"/>
      <c r="AH43" s="93"/>
      <c r="AJ43" s="85" t="s">
        <v>84</v>
      </c>
      <c r="AK43" s="118" t="s">
        <v>12</v>
      </c>
      <c r="AL43" s="279"/>
      <c r="AM43" s="280"/>
      <c r="AN43" s="281"/>
      <c r="AO43" s="80"/>
      <c r="BO43" s="121"/>
    </row>
    <row r="44" spans="2:67">
      <c r="B44" s="139"/>
      <c r="C44" s="106"/>
      <c r="H44" s="110"/>
      <c r="I44" s="80"/>
      <c r="J44" s="80"/>
      <c r="K44" s="80"/>
      <c r="L44" s="121"/>
      <c r="M44" s="110"/>
      <c r="N44" s="80"/>
      <c r="O44" s="80"/>
      <c r="P44" s="80"/>
      <c r="R44" s="110">
        <v>6</v>
      </c>
      <c r="S44" s="118" t="str">
        <f>AK43</f>
        <v>乙部</v>
      </c>
      <c r="T44" s="108" t="s">
        <v>74</v>
      </c>
      <c r="U44" s="117" t="str">
        <f>AK44</f>
        <v>プレイフルセグンド</v>
      </c>
      <c r="V44" s="80"/>
      <c r="W44" s="104">
        <v>6</v>
      </c>
      <c r="X44" s="117" t="str">
        <f>AK44</f>
        <v>プレイフルセグンド</v>
      </c>
      <c r="Y44" s="108" t="s">
        <v>74</v>
      </c>
      <c r="Z44" s="107" t="str">
        <f>AK41</f>
        <v>スクールイエロー</v>
      </c>
      <c r="AA44" s="121"/>
      <c r="AB44" s="110">
        <v>6</v>
      </c>
      <c r="AC44" s="111" t="str">
        <f>AK39</f>
        <v>八幡</v>
      </c>
      <c r="AD44" s="108" t="s">
        <v>74</v>
      </c>
      <c r="AE44" s="117" t="str">
        <f>AK44</f>
        <v>プレイフルセグンド</v>
      </c>
      <c r="AF44" s="77"/>
      <c r="AG44" s="101"/>
      <c r="AH44" s="93"/>
      <c r="AJ44" s="85" t="s">
        <v>87</v>
      </c>
      <c r="AK44" s="117" t="s">
        <v>42</v>
      </c>
      <c r="AL44" s="279" t="s">
        <v>79</v>
      </c>
      <c r="AM44" s="280"/>
      <c r="AN44" s="281"/>
      <c r="BO44" s="121"/>
    </row>
    <row r="45" spans="2:67">
      <c r="B45" s="140"/>
      <c r="C45" s="106"/>
      <c r="H45" s="110"/>
      <c r="I45" s="80"/>
      <c r="J45" s="141"/>
      <c r="K45" s="80"/>
      <c r="L45" s="121"/>
      <c r="M45" s="110"/>
      <c r="N45" s="104"/>
      <c r="O45" s="104"/>
      <c r="P45" s="104"/>
      <c r="R45" s="110"/>
      <c r="S45" s="141"/>
      <c r="T45" s="141"/>
      <c r="U45" s="121"/>
      <c r="V45" s="104"/>
      <c r="W45" s="104"/>
      <c r="X45" s="121"/>
      <c r="Y45" s="141"/>
      <c r="Z45" s="121"/>
      <c r="AA45" s="121"/>
      <c r="AB45" s="110"/>
      <c r="AC45" s="121"/>
      <c r="AD45" s="121"/>
      <c r="AE45" s="121"/>
      <c r="AF45" s="77"/>
      <c r="AG45" s="101"/>
      <c r="AH45" s="93"/>
      <c r="AJ45" s="85" t="s">
        <v>88</v>
      </c>
      <c r="AK45" s="112" t="s">
        <v>35</v>
      </c>
      <c r="AL45" s="279" t="s">
        <v>79</v>
      </c>
      <c r="AM45" s="280"/>
      <c r="AN45" s="281"/>
      <c r="BO45" s="121"/>
    </row>
    <row r="46" spans="2:67" ht="13.5" customHeight="1">
      <c r="B46" s="90"/>
      <c r="C46" s="106"/>
      <c r="H46" s="104"/>
      <c r="I46" s="123" t="s">
        <v>81</v>
      </c>
      <c r="J46" s="123"/>
      <c r="K46" s="123" t="s">
        <v>105</v>
      </c>
      <c r="L46" s="104"/>
      <c r="M46" s="104"/>
      <c r="N46" s="135" t="s">
        <v>87</v>
      </c>
      <c r="O46" s="142"/>
      <c r="P46" s="82" t="s">
        <v>106</v>
      </c>
      <c r="R46" s="104"/>
      <c r="S46" s="123" t="s">
        <v>76</v>
      </c>
      <c r="T46" s="123"/>
      <c r="U46" s="123"/>
      <c r="V46" s="83"/>
      <c r="W46" s="104"/>
      <c r="X46" s="123" t="s">
        <v>83</v>
      </c>
      <c r="Y46" s="123"/>
      <c r="Z46" s="123" t="s">
        <v>107</v>
      </c>
      <c r="AA46" s="121"/>
      <c r="AB46" s="134"/>
      <c r="AC46" s="83" t="s">
        <v>108</v>
      </c>
      <c r="AD46" s="83"/>
      <c r="AE46" s="83"/>
      <c r="AF46" s="77"/>
      <c r="AG46" s="101"/>
      <c r="AH46" s="93"/>
      <c r="AJ46" s="85" t="s">
        <v>93</v>
      </c>
      <c r="AK46" s="115" t="s">
        <v>29</v>
      </c>
      <c r="AL46" s="247"/>
      <c r="AM46" s="248"/>
      <c r="AN46" s="249"/>
      <c r="BO46" s="121"/>
    </row>
    <row r="47" spans="2:67">
      <c r="B47" s="90"/>
      <c r="C47" s="99"/>
      <c r="D47" s="133"/>
      <c r="E47" s="133"/>
      <c r="F47" s="133"/>
      <c r="G47" s="121"/>
      <c r="H47" s="134"/>
      <c r="I47" s="83"/>
      <c r="J47" s="83"/>
      <c r="K47" s="83"/>
      <c r="L47" s="104"/>
      <c r="M47" s="104"/>
      <c r="N47" s="142"/>
      <c r="O47" s="142"/>
      <c r="P47" s="84"/>
      <c r="Q47" s="83"/>
      <c r="R47" s="104"/>
      <c r="S47" s="133"/>
      <c r="T47" s="133"/>
      <c r="U47" s="133"/>
      <c r="V47" s="121"/>
      <c r="W47" s="104"/>
      <c r="X47" s="123"/>
      <c r="Y47" s="123"/>
      <c r="Z47" s="123"/>
      <c r="AA47" s="121"/>
      <c r="AB47" s="104"/>
      <c r="AC47" s="123"/>
      <c r="AD47" s="123"/>
      <c r="AE47" s="123"/>
      <c r="AF47" s="77"/>
      <c r="AG47" s="101"/>
      <c r="AH47" s="93"/>
      <c r="AJ47" s="85"/>
      <c r="AK47" s="126"/>
      <c r="AL47" s="247"/>
      <c r="AM47" s="248"/>
      <c r="AN47" s="249"/>
      <c r="BO47" s="121"/>
    </row>
    <row r="48" spans="2:67">
      <c r="B48" s="90"/>
      <c r="C48" s="99"/>
      <c r="D48" s="133"/>
      <c r="E48" s="133"/>
      <c r="F48" s="133"/>
      <c r="G48" s="121"/>
      <c r="H48" s="134"/>
      <c r="L48" s="104"/>
      <c r="M48" s="104"/>
      <c r="N48" s="142"/>
      <c r="O48" s="142"/>
      <c r="P48" s="84"/>
      <c r="Q48" s="83"/>
      <c r="R48" s="104"/>
      <c r="S48" s="133"/>
      <c r="T48" s="133"/>
      <c r="U48" s="133"/>
      <c r="V48" s="121"/>
      <c r="W48" s="104"/>
      <c r="X48" s="123"/>
      <c r="Y48" s="123"/>
      <c r="Z48" s="123"/>
      <c r="AA48" s="121"/>
      <c r="AB48" s="104"/>
      <c r="AC48" s="123"/>
      <c r="AD48" s="123"/>
      <c r="AE48" s="123"/>
      <c r="AF48" s="77"/>
      <c r="AG48" s="101"/>
      <c r="AH48" s="93"/>
      <c r="AJ48" s="85"/>
      <c r="AK48" s="128"/>
      <c r="AL48" s="247"/>
      <c r="AM48" s="248"/>
      <c r="AN48" s="249"/>
      <c r="BO48" s="121"/>
    </row>
    <row r="49" spans="2:45">
      <c r="B49" s="90"/>
      <c r="C49" s="129"/>
      <c r="D49" s="143"/>
      <c r="E49" s="143"/>
      <c r="F49" s="143"/>
      <c r="G49" s="144"/>
      <c r="H49" s="145"/>
      <c r="I49" s="146"/>
      <c r="J49" s="146"/>
      <c r="K49" s="146"/>
      <c r="L49" s="147"/>
      <c r="M49" s="147"/>
      <c r="N49" s="148"/>
      <c r="O49" s="148"/>
      <c r="P49" s="149"/>
      <c r="Q49" s="146"/>
      <c r="R49" s="147"/>
      <c r="S49" s="143"/>
      <c r="T49" s="143"/>
      <c r="U49" s="143"/>
      <c r="V49" s="144"/>
      <c r="W49" s="147"/>
      <c r="X49" s="150"/>
      <c r="Y49" s="150"/>
      <c r="Z49" s="150"/>
      <c r="AA49" s="144"/>
      <c r="AB49" s="147"/>
      <c r="AC49" s="150"/>
      <c r="AD49" s="150"/>
      <c r="AE49" s="150"/>
      <c r="AF49" s="131"/>
      <c r="AG49" s="132"/>
      <c r="AH49" s="93"/>
      <c r="AJ49" s="85"/>
      <c r="AQ49" s="77"/>
      <c r="AR49" s="77"/>
      <c r="AS49" s="77"/>
    </row>
    <row r="50" spans="2:45">
      <c r="B50" s="90"/>
      <c r="C50" s="78"/>
      <c r="D50" s="151"/>
      <c r="E50" s="151"/>
      <c r="F50" s="151"/>
      <c r="G50" s="125"/>
      <c r="H50" s="102"/>
      <c r="I50" s="152"/>
      <c r="J50" s="152"/>
      <c r="K50" s="152"/>
      <c r="L50" s="102"/>
      <c r="M50" s="153"/>
      <c r="N50" s="152"/>
      <c r="O50" s="152"/>
      <c r="P50" s="152"/>
      <c r="Q50" s="125"/>
      <c r="R50" s="154"/>
      <c r="S50" s="152"/>
      <c r="T50" s="152"/>
      <c r="U50" s="152"/>
      <c r="V50" s="125"/>
      <c r="W50" s="102"/>
      <c r="X50" s="152"/>
      <c r="Y50" s="152"/>
      <c r="Z50" s="152"/>
      <c r="AA50" s="102"/>
      <c r="AB50" s="102"/>
      <c r="AC50" s="125"/>
      <c r="AD50" s="125"/>
      <c r="AE50" s="125"/>
      <c r="AF50" s="125"/>
      <c r="AG50" s="77"/>
      <c r="AH50" s="93"/>
      <c r="AJ50" s="85"/>
      <c r="AQ50" s="77"/>
      <c r="AR50" s="77"/>
      <c r="AS50" s="77"/>
    </row>
    <row r="51" spans="2:45">
      <c r="B51" s="90"/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7"/>
      <c r="AG51" s="98"/>
      <c r="AH51" s="93"/>
      <c r="AJ51" s="85"/>
      <c r="AQ51" s="77"/>
      <c r="AR51" s="77"/>
      <c r="AS51" s="77"/>
    </row>
    <row r="52" spans="2:45">
      <c r="B52" s="90"/>
      <c r="C52" s="99"/>
      <c r="D52" s="259" t="s">
        <v>109</v>
      </c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100"/>
      <c r="AA52" s="100"/>
      <c r="AB52" s="100"/>
      <c r="AC52" s="100"/>
      <c r="AD52" s="100"/>
      <c r="AE52" s="100"/>
      <c r="AF52" s="80"/>
      <c r="AG52" s="101"/>
      <c r="AH52" s="93"/>
      <c r="AJ52" s="85"/>
      <c r="AQ52" s="77"/>
      <c r="AR52" s="77"/>
      <c r="AS52" s="77"/>
    </row>
    <row r="53" spans="2:45">
      <c r="B53" s="90"/>
      <c r="C53" s="99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8"/>
      <c r="W53" s="138"/>
      <c r="X53" s="77"/>
      <c r="Y53" s="77"/>
      <c r="Z53" s="100"/>
      <c r="AA53" s="100"/>
      <c r="AB53" s="100"/>
      <c r="AC53" s="100"/>
      <c r="AD53" s="100"/>
      <c r="AE53" s="100"/>
      <c r="AF53" s="80"/>
      <c r="AG53" s="101"/>
      <c r="AH53" s="93"/>
      <c r="AJ53" s="85"/>
      <c r="AK53" s="155"/>
      <c r="AQ53" s="77"/>
      <c r="AR53" s="77"/>
      <c r="AS53" s="77"/>
    </row>
    <row r="54" spans="2:45">
      <c r="B54" s="90"/>
      <c r="C54" s="99"/>
      <c r="D54" s="259" t="s">
        <v>110</v>
      </c>
      <c r="E54" s="260"/>
      <c r="F54" s="260"/>
      <c r="G54" s="260"/>
      <c r="H54" s="260"/>
      <c r="I54" s="260"/>
      <c r="J54" s="260"/>
      <c r="K54" s="260"/>
      <c r="L54" s="260"/>
      <c r="M54" s="261"/>
      <c r="N54" s="261"/>
      <c r="O54" s="261"/>
      <c r="P54" s="261"/>
      <c r="Q54" s="77"/>
      <c r="R54" s="77"/>
      <c r="S54" s="77"/>
      <c r="T54" s="77"/>
      <c r="U54" s="77"/>
      <c r="V54" s="78"/>
      <c r="W54" s="138"/>
      <c r="X54" s="77"/>
      <c r="Y54" s="77"/>
      <c r="Z54" s="100"/>
      <c r="AA54" s="100"/>
      <c r="AB54" s="100"/>
      <c r="AC54" s="100"/>
      <c r="AD54" s="100"/>
      <c r="AE54" s="100"/>
      <c r="AF54" s="80"/>
      <c r="AG54" s="101"/>
      <c r="AH54" s="93"/>
      <c r="AJ54" s="85"/>
      <c r="AK54" s="156"/>
      <c r="AO54" s="80"/>
      <c r="AQ54" s="77"/>
      <c r="AR54" s="77"/>
      <c r="AS54" s="77"/>
    </row>
    <row r="55" spans="2:45">
      <c r="B55" s="90"/>
      <c r="C55" s="99"/>
      <c r="D55" s="104"/>
      <c r="E55" s="10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104"/>
      <c r="Q55" s="104"/>
      <c r="R55" s="104"/>
      <c r="S55" s="104"/>
      <c r="T55" s="104"/>
      <c r="U55" s="104"/>
      <c r="V55" s="104"/>
      <c r="W55" s="100"/>
      <c r="X55" s="100"/>
      <c r="Y55" s="100"/>
      <c r="Z55" s="100"/>
      <c r="AA55" s="100"/>
      <c r="AB55" s="100"/>
      <c r="AC55" s="104"/>
      <c r="AD55" s="104"/>
      <c r="AE55" s="104"/>
      <c r="AF55" s="80"/>
      <c r="AG55" s="101"/>
      <c r="AH55" s="93"/>
      <c r="AJ55" s="85"/>
      <c r="AK55" s="157"/>
      <c r="AO55" s="80"/>
      <c r="AQ55" s="77"/>
      <c r="AR55" s="77"/>
      <c r="AS55" s="77"/>
    </row>
    <row r="56" spans="2:45" ht="13.5" customHeight="1">
      <c r="B56" s="90"/>
      <c r="C56" s="99"/>
      <c r="D56" s="262" t="s">
        <v>111</v>
      </c>
      <c r="E56" s="262"/>
      <c r="F56" s="262"/>
      <c r="G56" s="78"/>
      <c r="H56" s="78"/>
      <c r="I56" s="262" t="s">
        <v>112</v>
      </c>
      <c r="J56" s="262"/>
      <c r="K56" s="262"/>
      <c r="L56" s="78"/>
      <c r="M56" s="78"/>
      <c r="N56" s="262" t="s">
        <v>112</v>
      </c>
      <c r="O56" s="262"/>
      <c r="P56" s="262"/>
      <c r="Q56" s="78"/>
      <c r="V56" s="78"/>
      <c r="W56" s="78"/>
      <c r="X56" s="263" t="s">
        <v>69</v>
      </c>
      <c r="Y56" s="263"/>
      <c r="Z56" s="263"/>
      <c r="AA56" s="102"/>
      <c r="AB56" s="102"/>
      <c r="AC56" s="125"/>
      <c r="AD56" s="125"/>
      <c r="AE56" s="125"/>
      <c r="AF56" s="79"/>
      <c r="AG56" s="101"/>
      <c r="AH56" s="93"/>
      <c r="AJ56" s="85"/>
      <c r="AO56" s="80"/>
      <c r="AQ56" s="77"/>
      <c r="AR56" s="77"/>
      <c r="AS56" s="77"/>
    </row>
    <row r="57" spans="2:45" ht="13.5" customHeight="1">
      <c r="B57" s="90"/>
      <c r="C57" s="158"/>
      <c r="D57" s="264">
        <v>44751</v>
      </c>
      <c r="E57" s="265"/>
      <c r="F57" s="266"/>
      <c r="G57" s="84"/>
      <c r="H57" s="78"/>
      <c r="I57" s="276">
        <v>44766</v>
      </c>
      <c r="J57" s="277"/>
      <c r="K57" s="278"/>
      <c r="L57" s="83"/>
      <c r="M57" s="94"/>
      <c r="N57" s="264">
        <v>44772</v>
      </c>
      <c r="O57" s="265"/>
      <c r="P57" s="266"/>
      <c r="Q57" s="84"/>
      <c r="V57" s="83"/>
      <c r="W57" s="159"/>
      <c r="X57" s="264">
        <v>44807</v>
      </c>
      <c r="Y57" s="265"/>
      <c r="Z57" s="266"/>
      <c r="AA57" s="94"/>
      <c r="AF57" s="76"/>
      <c r="AG57" s="101"/>
      <c r="AH57" s="93"/>
      <c r="AJ57" s="85"/>
      <c r="AO57" s="80"/>
      <c r="AQ57" s="77"/>
      <c r="AR57" s="77"/>
      <c r="AS57" s="77"/>
    </row>
    <row r="58" spans="2:45">
      <c r="B58" s="90"/>
      <c r="C58" s="160">
        <v>1</v>
      </c>
      <c r="D58" s="118" t="str">
        <f>AK62</f>
        <v>エスト</v>
      </c>
      <c r="E58" s="108" t="s">
        <v>100</v>
      </c>
      <c r="F58" s="117" t="str">
        <f>AK63</f>
        <v>ノース　ブルー</v>
      </c>
      <c r="G58" s="121"/>
      <c r="H58" s="78">
        <v>1</v>
      </c>
      <c r="I58" s="117" t="str">
        <f>AK63</f>
        <v>ノース　ブルー</v>
      </c>
      <c r="J58" s="108" t="s">
        <v>74</v>
      </c>
      <c r="K58" s="107" t="str">
        <f>AK60</f>
        <v>浜分</v>
      </c>
      <c r="L58" s="121"/>
      <c r="M58" s="161">
        <v>1</v>
      </c>
      <c r="N58" s="111" t="str">
        <f>AK58</f>
        <v>西部</v>
      </c>
      <c r="O58" s="108" t="s">
        <v>74</v>
      </c>
      <c r="P58" s="118" t="str">
        <f>AK62</f>
        <v>エスト</v>
      </c>
      <c r="Q58" s="121"/>
      <c r="V58" s="83"/>
      <c r="W58" s="110">
        <v>1</v>
      </c>
      <c r="X58" s="116" t="str">
        <f>AK61</f>
        <v>砂原</v>
      </c>
      <c r="Y58" s="108" t="s">
        <v>74</v>
      </c>
      <c r="Z58" s="117" t="str">
        <f>AK63</f>
        <v>ノース　ブルー</v>
      </c>
      <c r="AA58" s="125"/>
      <c r="AG58" s="101"/>
      <c r="AH58" s="93"/>
      <c r="AJ58" s="85" t="s">
        <v>113</v>
      </c>
      <c r="AK58" s="111" t="s">
        <v>3</v>
      </c>
      <c r="AL58" s="267"/>
      <c r="AM58" s="268"/>
      <c r="AN58" s="269"/>
      <c r="AO58" s="80"/>
      <c r="AQ58" s="77"/>
      <c r="AR58" s="77"/>
      <c r="AS58" s="77"/>
    </row>
    <row r="59" spans="2:45">
      <c r="B59" s="90"/>
      <c r="C59" s="160">
        <v>2</v>
      </c>
      <c r="D59" s="113" t="str">
        <f>AK59</f>
        <v>スクールイエロー</v>
      </c>
      <c r="E59" s="108" t="s">
        <v>114</v>
      </c>
      <c r="F59" s="112" t="str">
        <f>AK64</f>
        <v>ＣＯＲＡＺＯＮ</v>
      </c>
      <c r="G59" s="121"/>
      <c r="H59" s="78">
        <v>2</v>
      </c>
      <c r="I59" s="111" t="str">
        <f>AK58</f>
        <v>西部</v>
      </c>
      <c r="J59" s="108" t="s">
        <v>98</v>
      </c>
      <c r="K59" s="116" t="str">
        <f>AK61</f>
        <v>砂原</v>
      </c>
      <c r="L59" s="121"/>
      <c r="M59" s="161">
        <v>2</v>
      </c>
      <c r="N59" s="113" t="str">
        <f>AK59</f>
        <v>スクールイエロー</v>
      </c>
      <c r="O59" s="108" t="s">
        <v>99</v>
      </c>
      <c r="P59" s="116" t="str">
        <f>AK61</f>
        <v>砂原</v>
      </c>
      <c r="Q59" s="121"/>
      <c r="V59" s="83"/>
      <c r="W59" s="110">
        <v>2</v>
      </c>
      <c r="X59" s="113" t="str">
        <f>AK59</f>
        <v>スクールイエロー</v>
      </c>
      <c r="Y59" s="108" t="s">
        <v>98</v>
      </c>
      <c r="Z59" s="107" t="str">
        <f>AK60</f>
        <v>浜分</v>
      </c>
      <c r="AA59" s="125"/>
      <c r="AG59" s="101"/>
      <c r="AH59" s="93"/>
      <c r="AJ59" s="85" t="s">
        <v>78</v>
      </c>
      <c r="AK59" s="113" t="s">
        <v>36</v>
      </c>
      <c r="AL59" s="273"/>
      <c r="AM59" s="274"/>
      <c r="AN59" s="275"/>
      <c r="AO59" s="80"/>
      <c r="AQ59" s="77"/>
      <c r="AR59" s="77"/>
      <c r="AS59" s="77"/>
    </row>
    <row r="60" spans="2:45">
      <c r="B60" s="90"/>
      <c r="C60" s="160">
        <v>3</v>
      </c>
      <c r="D60" s="107" t="str">
        <f>AK60</f>
        <v>浜分</v>
      </c>
      <c r="E60" s="108" t="s">
        <v>74</v>
      </c>
      <c r="F60" s="118" t="str">
        <f>AK62</f>
        <v>エスト</v>
      </c>
      <c r="G60" s="121"/>
      <c r="H60" s="78">
        <v>3</v>
      </c>
      <c r="I60" s="107" t="str">
        <f>AK60</f>
        <v>浜分</v>
      </c>
      <c r="J60" s="108" t="s">
        <v>74</v>
      </c>
      <c r="K60" s="112" t="str">
        <f>AK64</f>
        <v>ＣＯＲＡＺＯＮ</v>
      </c>
      <c r="L60" s="121"/>
      <c r="M60" s="161">
        <v>3</v>
      </c>
      <c r="N60" s="111" t="str">
        <f>AK58</f>
        <v>西部</v>
      </c>
      <c r="O60" s="108" t="s">
        <v>74</v>
      </c>
      <c r="P60" s="107" t="str">
        <f>AK60</f>
        <v>浜分</v>
      </c>
      <c r="Q60" s="121"/>
      <c r="V60" s="83"/>
      <c r="W60" s="110">
        <v>3</v>
      </c>
      <c r="X60" s="117" t="str">
        <f>AK63</f>
        <v>ノース　ブルー</v>
      </c>
      <c r="Y60" s="108" t="s">
        <v>74</v>
      </c>
      <c r="Z60" s="112" t="str">
        <f>AK64</f>
        <v>ＣＯＲＡＺＯＮ</v>
      </c>
      <c r="AA60" s="125"/>
      <c r="AG60" s="101"/>
      <c r="AH60" s="93"/>
      <c r="AJ60" s="85" t="s">
        <v>115</v>
      </c>
      <c r="AK60" s="107" t="s">
        <v>2</v>
      </c>
      <c r="AL60" s="273"/>
      <c r="AM60" s="274"/>
      <c r="AN60" s="275"/>
      <c r="AO60" s="80"/>
      <c r="AQ60" s="77"/>
      <c r="AR60" s="77"/>
      <c r="AS60" s="77"/>
    </row>
    <row r="61" spans="2:45">
      <c r="B61" s="140"/>
      <c r="C61" s="160">
        <v>4</v>
      </c>
      <c r="D61" s="113" t="str">
        <f>AK59</f>
        <v>スクールイエロー</v>
      </c>
      <c r="E61" s="108" t="s">
        <v>116</v>
      </c>
      <c r="F61" s="117" t="str">
        <f>AK63</f>
        <v>ノース　ブルー</v>
      </c>
      <c r="G61" s="121"/>
      <c r="H61" s="78">
        <v>4</v>
      </c>
      <c r="I61" s="116" t="str">
        <f>AK61</f>
        <v>砂原</v>
      </c>
      <c r="J61" s="108" t="s">
        <v>74</v>
      </c>
      <c r="K61" s="118" t="str">
        <f>AK62</f>
        <v>エスト</v>
      </c>
      <c r="L61" s="121"/>
      <c r="M61" s="161">
        <v>4</v>
      </c>
      <c r="N61" s="113" t="str">
        <f>AK59</f>
        <v>スクールイエロー</v>
      </c>
      <c r="O61" s="108" t="s">
        <v>74</v>
      </c>
      <c r="P61" s="118" t="str">
        <f>AK62</f>
        <v>エスト</v>
      </c>
      <c r="Q61" s="121"/>
      <c r="V61" s="83"/>
      <c r="W61" s="110">
        <v>4</v>
      </c>
      <c r="X61" s="111" t="str">
        <f>AK58</f>
        <v>西部</v>
      </c>
      <c r="Y61" s="108" t="s">
        <v>74</v>
      </c>
      <c r="Z61" s="113" t="str">
        <f>AK59</f>
        <v>スクールイエロー</v>
      </c>
      <c r="AA61" s="125"/>
      <c r="AG61" s="101"/>
      <c r="AH61" s="93"/>
      <c r="AJ61" s="85" t="s">
        <v>83</v>
      </c>
      <c r="AK61" s="116" t="s">
        <v>16</v>
      </c>
      <c r="AL61" s="270" t="s">
        <v>117</v>
      </c>
      <c r="AM61" s="271"/>
      <c r="AN61" s="272"/>
      <c r="AO61" s="80"/>
      <c r="AQ61" s="77"/>
      <c r="AR61" s="77"/>
      <c r="AS61" s="77"/>
    </row>
    <row r="62" spans="2:45">
      <c r="B62" s="90"/>
      <c r="C62" s="160">
        <v>5</v>
      </c>
      <c r="D62" s="111" t="str">
        <f>AK58</f>
        <v>西部</v>
      </c>
      <c r="E62" s="108" t="s">
        <v>100</v>
      </c>
      <c r="F62" s="112" t="str">
        <f>AK64</f>
        <v>ＣＯＲＡＺＯＮ</v>
      </c>
      <c r="G62" s="121"/>
      <c r="H62" s="78">
        <v>5</v>
      </c>
      <c r="I62" s="111" t="str">
        <f>AK58</f>
        <v>西部</v>
      </c>
      <c r="J62" s="108" t="s">
        <v>74</v>
      </c>
      <c r="K62" s="117" t="str">
        <f>AK63</f>
        <v>ノース　ブルー</v>
      </c>
      <c r="L62" s="121"/>
      <c r="M62" s="162">
        <v>5</v>
      </c>
      <c r="N62" s="107" t="str">
        <f>AK60</f>
        <v>浜分</v>
      </c>
      <c r="O62" s="108" t="s">
        <v>99</v>
      </c>
      <c r="P62" s="116" t="str">
        <f>AK61</f>
        <v>砂原</v>
      </c>
      <c r="Q62" s="121"/>
      <c r="V62" s="83"/>
      <c r="W62" s="110">
        <v>5</v>
      </c>
      <c r="X62" s="116" t="str">
        <f>AK61</f>
        <v>砂原</v>
      </c>
      <c r="Y62" s="108" t="s">
        <v>98</v>
      </c>
      <c r="Z62" s="112" t="str">
        <f>AK64</f>
        <v>ＣＯＲＡＺＯＮ</v>
      </c>
      <c r="AA62" s="102"/>
      <c r="AG62" s="101"/>
      <c r="AH62" s="93"/>
      <c r="AJ62" s="85" t="s">
        <v>84</v>
      </c>
      <c r="AK62" s="118" t="s">
        <v>43</v>
      </c>
      <c r="AL62" s="267">
        <v>44772</v>
      </c>
      <c r="AM62" s="268"/>
      <c r="AN62" s="269"/>
      <c r="AO62" s="80"/>
      <c r="AQ62" s="77"/>
      <c r="AR62" s="77"/>
      <c r="AS62" s="77"/>
    </row>
    <row r="63" spans="2:45">
      <c r="B63" s="90"/>
      <c r="C63" s="106"/>
      <c r="D63" s="163"/>
      <c r="E63" s="163"/>
      <c r="F63" s="163"/>
      <c r="G63" s="121"/>
      <c r="H63" s="78">
        <v>6</v>
      </c>
      <c r="I63" s="118" t="str">
        <f>AK62</f>
        <v>エスト</v>
      </c>
      <c r="J63" s="108" t="s">
        <v>74</v>
      </c>
      <c r="K63" s="112" t="str">
        <f>AK64</f>
        <v>ＣＯＲＡＺＯＮ</v>
      </c>
      <c r="L63" s="121"/>
      <c r="P63" s="102"/>
      <c r="Q63" s="80"/>
      <c r="V63" s="83"/>
      <c r="W63" s="110"/>
      <c r="X63" s="164"/>
      <c r="Y63" s="164"/>
      <c r="Z63" s="163"/>
      <c r="AA63" s="102"/>
      <c r="AG63" s="101"/>
      <c r="AH63" s="93"/>
      <c r="AJ63" s="85" t="s">
        <v>87</v>
      </c>
      <c r="AK63" s="117" t="s">
        <v>34</v>
      </c>
      <c r="AL63" s="270"/>
      <c r="AM63" s="271"/>
      <c r="AN63" s="272"/>
      <c r="AQ63" s="77"/>
      <c r="AR63" s="121"/>
      <c r="AS63" s="77"/>
    </row>
    <row r="64" spans="2:45">
      <c r="B64" s="165"/>
      <c r="C64" s="106"/>
      <c r="D64" s="166"/>
      <c r="E64" s="121"/>
      <c r="F64" s="166"/>
      <c r="G64" s="84"/>
      <c r="H64" s="78"/>
      <c r="I64" s="167"/>
      <c r="J64" s="163"/>
      <c r="K64" s="166"/>
      <c r="L64" s="84"/>
      <c r="P64" s="119"/>
      <c r="Q64" s="78"/>
      <c r="V64" s="84"/>
      <c r="W64" s="78"/>
      <c r="X64" s="167"/>
      <c r="Y64" s="121"/>
      <c r="Z64" s="166"/>
      <c r="AA64" s="119"/>
      <c r="AG64" s="101"/>
      <c r="AH64" s="93"/>
      <c r="AJ64" s="85" t="s">
        <v>88</v>
      </c>
      <c r="AK64" s="112" t="s">
        <v>6</v>
      </c>
      <c r="AL64" s="267">
        <v>44772</v>
      </c>
      <c r="AM64" s="268"/>
      <c r="AN64" s="269"/>
      <c r="AQ64" s="81"/>
      <c r="AR64" s="102"/>
      <c r="AS64" s="168"/>
    </row>
    <row r="65" spans="2:40">
      <c r="B65" s="90"/>
      <c r="C65" s="106"/>
      <c r="D65" s="83" t="s">
        <v>118</v>
      </c>
      <c r="E65" s="78"/>
      <c r="F65" s="83"/>
      <c r="G65" s="78"/>
      <c r="H65" s="78"/>
      <c r="I65" s="133" t="s">
        <v>107</v>
      </c>
      <c r="J65" s="78"/>
      <c r="K65" s="121"/>
      <c r="L65" s="78"/>
      <c r="N65" s="135" t="s">
        <v>106</v>
      </c>
      <c r="O65" s="78"/>
      <c r="P65" s="81" t="s">
        <v>119</v>
      </c>
      <c r="Q65" s="78"/>
      <c r="V65" s="78"/>
      <c r="W65" s="78"/>
      <c r="X65" s="133" t="s">
        <v>105</v>
      </c>
      <c r="Y65" s="78"/>
      <c r="Z65" s="133"/>
      <c r="AA65" s="102"/>
      <c r="AG65" s="101"/>
      <c r="AH65" s="93"/>
      <c r="AJ65" s="85" t="s">
        <v>93</v>
      </c>
      <c r="AK65" s="115" t="s">
        <v>120</v>
      </c>
      <c r="AL65" s="270"/>
      <c r="AM65" s="271"/>
      <c r="AN65" s="272"/>
    </row>
    <row r="66" spans="2:40" ht="13.5" customHeight="1">
      <c r="B66" s="90"/>
      <c r="C66" s="99"/>
      <c r="D66" s="125"/>
      <c r="E66" s="125"/>
      <c r="F66" s="125"/>
      <c r="G66" s="102"/>
      <c r="H66" s="102"/>
      <c r="I66" s="94"/>
      <c r="J66" s="94"/>
      <c r="K66" s="94"/>
      <c r="L66" s="102"/>
      <c r="M66" s="102"/>
      <c r="N66" s="169"/>
      <c r="O66" s="169"/>
      <c r="P66" s="125"/>
      <c r="Q66" s="102"/>
      <c r="R66" s="102"/>
      <c r="S66" s="94"/>
      <c r="T66" s="94"/>
      <c r="U66" s="94"/>
      <c r="V66" s="102"/>
      <c r="W66" s="102"/>
      <c r="X66" s="127"/>
      <c r="Y66" s="127"/>
      <c r="Z66" s="94"/>
      <c r="AA66" s="78"/>
      <c r="AB66" s="78"/>
      <c r="AC66" s="104"/>
      <c r="AD66" s="104"/>
      <c r="AE66" s="104"/>
      <c r="AF66" s="80"/>
      <c r="AG66" s="101"/>
      <c r="AH66" s="93"/>
      <c r="AJ66" s="85"/>
      <c r="AK66" s="126"/>
      <c r="AL66" s="273"/>
      <c r="AM66" s="274"/>
      <c r="AN66" s="275"/>
    </row>
    <row r="67" spans="2:40">
      <c r="B67" s="90"/>
      <c r="C67" s="99"/>
      <c r="D67" s="255" t="s">
        <v>121</v>
      </c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169"/>
      <c r="P67" s="125"/>
      <c r="Q67" s="78"/>
      <c r="R67" s="78"/>
      <c r="S67" s="83"/>
      <c r="T67" s="83"/>
      <c r="U67" s="83"/>
      <c r="V67" s="78"/>
      <c r="W67" s="78"/>
      <c r="X67" s="121"/>
      <c r="Y67" s="121"/>
      <c r="Z67" s="83"/>
      <c r="AA67" s="78"/>
      <c r="AB67" s="78"/>
      <c r="AC67" s="104"/>
      <c r="AD67" s="104"/>
      <c r="AE67" s="104"/>
      <c r="AF67" s="80"/>
      <c r="AG67" s="101"/>
      <c r="AH67" s="93"/>
      <c r="AJ67" s="85"/>
      <c r="AK67" s="128"/>
      <c r="AL67" s="273"/>
      <c r="AM67" s="274"/>
      <c r="AN67" s="275"/>
    </row>
    <row r="68" spans="2:40">
      <c r="B68" s="90"/>
      <c r="C68" s="129"/>
      <c r="D68" s="149"/>
      <c r="E68" s="149"/>
      <c r="F68" s="149"/>
      <c r="G68" s="130"/>
      <c r="H68" s="130"/>
      <c r="I68" s="146"/>
      <c r="J68" s="146"/>
      <c r="K68" s="146"/>
      <c r="L68" s="130"/>
      <c r="M68" s="130"/>
      <c r="N68" s="170"/>
      <c r="O68" s="170"/>
      <c r="P68" s="149"/>
      <c r="Q68" s="130"/>
      <c r="R68" s="130"/>
      <c r="S68" s="146"/>
      <c r="T68" s="146"/>
      <c r="U68" s="146"/>
      <c r="V68" s="130"/>
      <c r="W68" s="130"/>
      <c r="X68" s="144"/>
      <c r="Y68" s="144"/>
      <c r="Z68" s="146"/>
      <c r="AA68" s="130"/>
      <c r="AB68" s="130"/>
      <c r="AC68" s="147"/>
      <c r="AD68" s="147"/>
      <c r="AE68" s="147"/>
      <c r="AF68" s="171"/>
      <c r="AG68" s="132"/>
      <c r="AH68" s="93"/>
      <c r="AJ68" s="85"/>
    </row>
    <row r="69" spans="2:40">
      <c r="B69" s="90"/>
      <c r="C69" s="77"/>
      <c r="D69" s="81"/>
      <c r="E69" s="81"/>
      <c r="F69" s="81"/>
      <c r="G69" s="84"/>
      <c r="H69" s="78"/>
      <c r="I69" s="82"/>
      <c r="J69" s="82"/>
      <c r="K69" s="82"/>
      <c r="L69" s="78"/>
      <c r="M69" s="138"/>
      <c r="N69" s="83"/>
      <c r="O69" s="83"/>
      <c r="P69" s="83"/>
      <c r="Q69" s="84"/>
      <c r="R69" s="172"/>
      <c r="S69" s="82"/>
      <c r="T69" s="82"/>
      <c r="U69" s="82"/>
      <c r="V69" s="84"/>
      <c r="W69" s="78"/>
      <c r="X69" s="82"/>
      <c r="Y69" s="82"/>
      <c r="Z69" s="82"/>
      <c r="AA69" s="78"/>
      <c r="AB69" s="78"/>
      <c r="AC69" s="84"/>
      <c r="AD69" s="84"/>
      <c r="AE69" s="81"/>
      <c r="AF69" s="81"/>
      <c r="AG69" s="77"/>
      <c r="AH69" s="93"/>
      <c r="AJ69" s="85"/>
    </row>
    <row r="70" spans="2:40">
      <c r="B70" s="173"/>
      <c r="C70" s="95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7"/>
      <c r="AG70" s="98"/>
      <c r="AH70" s="93"/>
      <c r="AJ70" s="85"/>
    </row>
    <row r="71" spans="2:40">
      <c r="B71" s="173"/>
      <c r="C71" s="99"/>
      <c r="D71" s="259" t="s">
        <v>122</v>
      </c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100"/>
      <c r="AA71" s="100"/>
      <c r="AB71" s="100"/>
      <c r="AC71" s="100"/>
      <c r="AD71" s="100"/>
      <c r="AE71" s="100"/>
      <c r="AF71" s="80"/>
      <c r="AG71" s="101"/>
      <c r="AH71" s="93"/>
      <c r="AJ71" s="85"/>
    </row>
    <row r="72" spans="2:40">
      <c r="B72" s="173"/>
      <c r="C72" s="99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8"/>
      <c r="W72" s="138"/>
      <c r="X72" s="77"/>
      <c r="Y72" s="77"/>
      <c r="Z72" s="100"/>
      <c r="AA72" s="100"/>
      <c r="AB72" s="100"/>
      <c r="AC72" s="100"/>
      <c r="AD72" s="100"/>
      <c r="AE72" s="100"/>
      <c r="AF72" s="80"/>
      <c r="AG72" s="101"/>
      <c r="AH72" s="93"/>
      <c r="AJ72" s="85"/>
    </row>
    <row r="73" spans="2:40">
      <c r="B73" s="173"/>
      <c r="C73" s="99"/>
      <c r="D73" s="259" t="s">
        <v>123</v>
      </c>
      <c r="E73" s="260"/>
      <c r="F73" s="260"/>
      <c r="G73" s="260"/>
      <c r="H73" s="260"/>
      <c r="I73" s="260"/>
      <c r="J73" s="260"/>
      <c r="K73" s="260"/>
      <c r="L73" s="260"/>
      <c r="M73" s="261"/>
      <c r="N73" s="261"/>
      <c r="O73" s="261"/>
      <c r="P73" s="261"/>
      <c r="Q73" s="77"/>
      <c r="R73" s="77"/>
      <c r="S73" s="77"/>
      <c r="T73" s="77"/>
      <c r="U73" s="77"/>
      <c r="V73" s="78"/>
      <c r="W73" s="138"/>
      <c r="X73" s="77"/>
      <c r="Y73" s="77"/>
      <c r="Z73" s="100"/>
      <c r="AA73" s="100"/>
      <c r="AB73" s="100"/>
      <c r="AC73" s="100"/>
      <c r="AD73" s="100"/>
      <c r="AE73" s="100"/>
      <c r="AF73" s="80"/>
      <c r="AG73" s="101"/>
      <c r="AH73" s="93"/>
      <c r="AJ73" s="85"/>
    </row>
    <row r="74" spans="2:40">
      <c r="B74" s="173"/>
      <c r="C74" s="99"/>
      <c r="D74" s="104"/>
      <c r="E74" s="10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104"/>
      <c r="Q74" s="104"/>
      <c r="R74" s="104"/>
      <c r="S74" s="104"/>
      <c r="T74" s="104"/>
      <c r="U74" s="104"/>
      <c r="V74" s="104"/>
      <c r="W74" s="100"/>
      <c r="X74" s="100"/>
      <c r="Y74" s="100"/>
      <c r="Z74" s="100"/>
      <c r="AA74" s="100"/>
      <c r="AB74" s="100"/>
      <c r="AC74" s="104"/>
      <c r="AD74" s="104"/>
      <c r="AE74" s="104"/>
      <c r="AF74" s="80"/>
      <c r="AG74" s="101"/>
      <c r="AH74" s="93"/>
      <c r="AJ74" s="85"/>
    </row>
    <row r="75" spans="2:40" ht="13.5" customHeight="1">
      <c r="B75" s="173"/>
      <c r="C75" s="99"/>
      <c r="D75" s="262" t="s">
        <v>124</v>
      </c>
      <c r="E75" s="262"/>
      <c r="F75" s="262"/>
      <c r="G75" s="78"/>
      <c r="L75" s="78"/>
      <c r="M75" s="78"/>
      <c r="N75" s="262" t="s">
        <v>125</v>
      </c>
      <c r="O75" s="262"/>
      <c r="P75" s="262"/>
      <c r="Q75" s="78"/>
      <c r="R75" s="78"/>
      <c r="S75" s="262" t="s">
        <v>125</v>
      </c>
      <c r="T75" s="262"/>
      <c r="U75" s="262"/>
      <c r="V75" s="78"/>
      <c r="W75" s="78"/>
      <c r="X75" s="263" t="s">
        <v>96</v>
      </c>
      <c r="Y75" s="263"/>
      <c r="Z75" s="263"/>
      <c r="AA75" s="102"/>
      <c r="AB75" s="102"/>
      <c r="AC75" s="125"/>
      <c r="AD75" s="125"/>
      <c r="AE75" s="125"/>
      <c r="AF75" s="79"/>
      <c r="AG75" s="101"/>
      <c r="AH75" s="93"/>
      <c r="AJ75" s="85"/>
    </row>
    <row r="76" spans="2:40" ht="13.5" customHeight="1">
      <c r="B76" s="173"/>
      <c r="C76" s="99"/>
      <c r="D76" s="264">
        <v>44751</v>
      </c>
      <c r="E76" s="265"/>
      <c r="F76" s="266"/>
      <c r="G76" s="84"/>
      <c r="L76" s="83"/>
      <c r="M76" s="84"/>
      <c r="N76" s="264">
        <v>44772</v>
      </c>
      <c r="O76" s="265"/>
      <c r="P76" s="266"/>
      <c r="Q76" s="84"/>
      <c r="R76" s="84"/>
      <c r="S76" s="264">
        <v>44793</v>
      </c>
      <c r="T76" s="265"/>
      <c r="U76" s="266"/>
      <c r="V76" s="83"/>
      <c r="W76" s="94"/>
      <c r="X76" s="264">
        <v>44807</v>
      </c>
      <c r="Y76" s="265"/>
      <c r="Z76" s="266"/>
      <c r="AA76" s="94"/>
      <c r="AB76" s="102"/>
      <c r="AC76" s="100"/>
      <c r="AD76" s="100"/>
      <c r="AE76" s="100"/>
      <c r="AF76" s="76"/>
      <c r="AG76" s="101"/>
      <c r="AH76" s="93"/>
      <c r="AJ76" s="85"/>
    </row>
    <row r="77" spans="2:40">
      <c r="B77" s="173"/>
      <c r="C77" s="99">
        <v>1</v>
      </c>
      <c r="D77" s="111" t="str">
        <f>AK77</f>
        <v>八雲</v>
      </c>
      <c r="E77" s="5" t="s">
        <v>74</v>
      </c>
      <c r="F77" s="113" t="str">
        <f>AK78</f>
        <v>せたな</v>
      </c>
      <c r="G77" s="121"/>
      <c r="H77" s="174"/>
      <c r="I77" s="174"/>
      <c r="J77" s="174"/>
      <c r="K77" s="174"/>
      <c r="L77" s="121"/>
      <c r="M77" s="110">
        <v>1</v>
      </c>
      <c r="N77" s="111" t="str">
        <f>AK77</f>
        <v>八雲</v>
      </c>
      <c r="O77" s="5" t="s">
        <v>74</v>
      </c>
      <c r="P77" s="107" t="str">
        <f>AK79</f>
        <v>鷲ノ木</v>
      </c>
      <c r="Q77" s="121"/>
      <c r="R77" s="175">
        <v>1</v>
      </c>
      <c r="S77" s="113" t="str">
        <f>AK78</f>
        <v>せたな</v>
      </c>
      <c r="T77" s="5" t="s">
        <v>74</v>
      </c>
      <c r="U77" s="176" t="str">
        <f>AK80</f>
        <v>今金</v>
      </c>
      <c r="V77" s="83"/>
      <c r="W77" s="175">
        <v>1</v>
      </c>
      <c r="X77" s="176" t="str">
        <f>AK80</f>
        <v>今金</v>
      </c>
      <c r="Y77" s="5" t="s">
        <v>74</v>
      </c>
      <c r="Z77" s="177" t="str">
        <f>AK81</f>
        <v>サン・スポ2nd</v>
      </c>
      <c r="AA77" s="125"/>
      <c r="AB77" s="178"/>
      <c r="AC77" s="125"/>
      <c r="AD77" s="127"/>
      <c r="AE77" s="125"/>
      <c r="AF77" s="125"/>
      <c r="AG77" s="101"/>
      <c r="AH77" s="93"/>
      <c r="AJ77" s="85" t="s">
        <v>76</v>
      </c>
      <c r="AK77" s="111" t="s">
        <v>15</v>
      </c>
      <c r="AL77" s="247"/>
      <c r="AM77" s="248"/>
      <c r="AN77" s="249"/>
    </row>
    <row r="78" spans="2:40">
      <c r="B78" s="173"/>
      <c r="C78" s="99">
        <v>2</v>
      </c>
      <c r="D78" s="107" t="str">
        <f>AK79</f>
        <v>鷲ノ木</v>
      </c>
      <c r="E78" s="5" t="s">
        <v>74</v>
      </c>
      <c r="F78" s="176" t="str">
        <f>AK80</f>
        <v>今金</v>
      </c>
      <c r="G78" s="121"/>
      <c r="H78" s="174"/>
      <c r="I78" s="174"/>
      <c r="J78" s="174"/>
      <c r="K78" s="174"/>
      <c r="L78" s="121"/>
      <c r="M78" s="110">
        <v>2</v>
      </c>
      <c r="N78" s="113" t="str">
        <f>AK78</f>
        <v>せたな</v>
      </c>
      <c r="O78" s="5" t="s">
        <v>74</v>
      </c>
      <c r="P78" s="177" t="str">
        <f>AK81</f>
        <v>サン・スポ2nd</v>
      </c>
      <c r="Q78" s="121"/>
      <c r="R78" s="175">
        <v>2</v>
      </c>
      <c r="S78" s="107" t="str">
        <f>AK79</f>
        <v>鷲ノ木</v>
      </c>
      <c r="T78" s="5" t="s">
        <v>74</v>
      </c>
      <c r="U78" s="177" t="str">
        <f>AK81</f>
        <v>サン・スポ2nd</v>
      </c>
      <c r="V78" s="83"/>
      <c r="W78" s="175">
        <v>2</v>
      </c>
      <c r="X78" s="113" t="str">
        <f>AK78</f>
        <v>せたな</v>
      </c>
      <c r="Y78" s="5" t="s">
        <v>100</v>
      </c>
      <c r="Z78" s="107" t="str">
        <f>AK79</f>
        <v>鷲ノ木</v>
      </c>
      <c r="AA78" s="125"/>
      <c r="AB78" s="153"/>
      <c r="AC78" s="125"/>
      <c r="AD78" s="127"/>
      <c r="AE78" s="179"/>
      <c r="AF78" s="125"/>
      <c r="AG78" s="101"/>
      <c r="AH78" s="93"/>
      <c r="AJ78" s="85" t="s">
        <v>126</v>
      </c>
      <c r="AK78" s="113" t="s">
        <v>9</v>
      </c>
      <c r="AL78" s="247"/>
      <c r="AM78" s="248"/>
      <c r="AN78" s="249"/>
    </row>
    <row r="79" spans="2:40">
      <c r="B79" s="173"/>
      <c r="C79" s="99">
        <v>3</v>
      </c>
      <c r="D79" s="111" t="str">
        <f>AK77</f>
        <v>八雲</v>
      </c>
      <c r="E79" s="5" t="s">
        <v>74</v>
      </c>
      <c r="F79" s="177" t="str">
        <f>AK81</f>
        <v>サン・スポ2nd</v>
      </c>
      <c r="G79" s="121"/>
      <c r="H79" s="174"/>
      <c r="I79" s="174"/>
      <c r="J79" s="174"/>
      <c r="K79" s="174"/>
      <c r="L79" s="121"/>
      <c r="M79" s="110">
        <v>3</v>
      </c>
      <c r="N79" s="111" t="str">
        <f>AK77</f>
        <v>八雲</v>
      </c>
      <c r="O79" s="5" t="s">
        <v>98</v>
      </c>
      <c r="P79" s="176" t="str">
        <f>AK80</f>
        <v>今金</v>
      </c>
      <c r="Q79" s="121"/>
      <c r="R79" s="175">
        <v>3</v>
      </c>
      <c r="S79" s="111" t="str">
        <f>AK77</f>
        <v>八雲</v>
      </c>
      <c r="T79" s="5" t="s">
        <v>99</v>
      </c>
      <c r="U79" s="176" t="str">
        <f>AK80</f>
        <v>今金</v>
      </c>
      <c r="V79" s="83"/>
      <c r="W79" s="175">
        <v>3</v>
      </c>
      <c r="X79" s="111" t="str">
        <f>AK77</f>
        <v>八雲</v>
      </c>
      <c r="Y79" s="5" t="s">
        <v>98</v>
      </c>
      <c r="Z79" s="177" t="str">
        <f>AK81</f>
        <v>サン・スポ2nd</v>
      </c>
      <c r="AA79" s="125"/>
      <c r="AB79" s="153"/>
      <c r="AC79" s="125"/>
      <c r="AD79" s="127"/>
      <c r="AE79" s="125"/>
      <c r="AF79" s="125"/>
      <c r="AG79" s="101"/>
      <c r="AH79" s="93"/>
      <c r="AJ79" s="85" t="s">
        <v>81</v>
      </c>
      <c r="AK79" s="107" t="s">
        <v>5</v>
      </c>
      <c r="AL79" s="247"/>
      <c r="AM79" s="248"/>
      <c r="AN79" s="249"/>
    </row>
    <row r="80" spans="2:40">
      <c r="B80" s="173"/>
      <c r="C80" s="99">
        <v>4</v>
      </c>
      <c r="D80" s="113" t="str">
        <f>AK78</f>
        <v>せたな</v>
      </c>
      <c r="E80" s="5" t="s">
        <v>74</v>
      </c>
      <c r="F80" s="107" t="str">
        <f>AK79</f>
        <v>鷲ノ木</v>
      </c>
      <c r="G80" s="121"/>
      <c r="H80" s="174"/>
      <c r="I80" s="174"/>
      <c r="J80" s="174"/>
      <c r="K80" s="174"/>
      <c r="L80" s="121"/>
      <c r="M80" s="110">
        <v>4</v>
      </c>
      <c r="N80" s="107" t="str">
        <f>AK79</f>
        <v>鷲ノ木</v>
      </c>
      <c r="O80" s="5" t="s">
        <v>74</v>
      </c>
      <c r="P80" s="177" t="str">
        <f>AK81</f>
        <v>サン・スポ2nd</v>
      </c>
      <c r="Q80" s="121"/>
      <c r="R80" s="175">
        <v>4</v>
      </c>
      <c r="S80" s="113" t="str">
        <f>AK78</f>
        <v>せたな</v>
      </c>
      <c r="T80" s="5" t="s">
        <v>74</v>
      </c>
      <c r="U80" s="177" t="str">
        <f>AK81</f>
        <v>サン・スポ2nd</v>
      </c>
      <c r="V80" s="83"/>
      <c r="W80" s="175">
        <v>4</v>
      </c>
      <c r="X80" s="107" t="str">
        <f>AK79</f>
        <v>鷲ノ木</v>
      </c>
      <c r="Y80" s="5" t="s">
        <v>74</v>
      </c>
      <c r="Z80" s="176" t="str">
        <f>AK80</f>
        <v>今金</v>
      </c>
      <c r="AA80" s="125"/>
      <c r="AB80" s="102"/>
      <c r="AC80" s="125"/>
      <c r="AD80" s="127"/>
      <c r="AE80" s="125"/>
      <c r="AF80" s="125"/>
      <c r="AG80" s="101"/>
      <c r="AH80" s="93"/>
      <c r="AJ80" s="85" t="s">
        <v>83</v>
      </c>
      <c r="AK80" s="116" t="s">
        <v>11</v>
      </c>
      <c r="AL80" s="247"/>
      <c r="AM80" s="248"/>
      <c r="AN80" s="249"/>
    </row>
    <row r="81" spans="2:40">
      <c r="B81" s="173"/>
      <c r="C81" s="99">
        <v>5</v>
      </c>
      <c r="D81" s="176" t="str">
        <f>AK80</f>
        <v>今金</v>
      </c>
      <c r="E81" s="5" t="s">
        <v>74</v>
      </c>
      <c r="F81" s="177" t="str">
        <f>AK81</f>
        <v>サン・スポ2nd</v>
      </c>
      <c r="G81" s="121"/>
      <c r="H81" s="174"/>
      <c r="I81" s="80"/>
      <c r="J81" s="80"/>
      <c r="K81" s="80"/>
      <c r="L81" s="121"/>
      <c r="M81" s="110">
        <v>5</v>
      </c>
      <c r="N81" s="113" t="str">
        <f>AK78</f>
        <v>せたな</v>
      </c>
      <c r="O81" s="5" t="s">
        <v>100</v>
      </c>
      <c r="P81" s="176" t="str">
        <f>AK80</f>
        <v>今金</v>
      </c>
      <c r="Q81" s="121"/>
      <c r="R81" s="175">
        <v>5</v>
      </c>
      <c r="S81" s="111" t="str">
        <f>AK77</f>
        <v>八雲</v>
      </c>
      <c r="T81" s="5" t="s">
        <v>104</v>
      </c>
      <c r="U81" s="107" t="str">
        <f>AK79</f>
        <v>鷲ノ木</v>
      </c>
      <c r="V81" s="83"/>
      <c r="W81" s="175">
        <v>5</v>
      </c>
      <c r="X81" s="111" t="str">
        <f>AK77</f>
        <v>八雲</v>
      </c>
      <c r="Y81" s="5" t="s">
        <v>74</v>
      </c>
      <c r="Z81" s="113" t="str">
        <f>AK78</f>
        <v>せたな</v>
      </c>
      <c r="AA81" s="102"/>
      <c r="AB81" s="102"/>
      <c r="AC81" s="125"/>
      <c r="AD81" s="127"/>
      <c r="AE81" s="125"/>
      <c r="AF81" s="125"/>
      <c r="AG81" s="101"/>
      <c r="AH81" s="93"/>
      <c r="AJ81" s="85" t="s">
        <v>84</v>
      </c>
      <c r="AK81" s="118" t="s">
        <v>38</v>
      </c>
      <c r="AL81" s="247"/>
      <c r="AM81" s="248"/>
      <c r="AN81" s="249"/>
    </row>
    <row r="82" spans="2:40">
      <c r="B82" s="173"/>
      <c r="C82" s="99"/>
      <c r="D82" s="4"/>
      <c r="E82" s="163"/>
      <c r="F82" s="3"/>
      <c r="G82" s="166"/>
      <c r="H82" s="138"/>
      <c r="I82" s="166"/>
      <c r="J82" s="166"/>
      <c r="K82" s="166"/>
      <c r="L82" s="166"/>
      <c r="Q82" s="180"/>
      <c r="R82" s="138"/>
      <c r="S82" s="256" t="s">
        <v>127</v>
      </c>
      <c r="T82" s="257"/>
      <c r="U82" s="257"/>
      <c r="V82" s="84"/>
      <c r="W82" s="181"/>
      <c r="X82" s="258" t="s">
        <v>128</v>
      </c>
      <c r="Y82" s="257"/>
      <c r="Z82" s="257"/>
      <c r="AA82" s="102"/>
      <c r="AB82" s="102"/>
      <c r="AC82" s="102"/>
      <c r="AD82" s="102"/>
      <c r="AE82" s="102"/>
      <c r="AF82" s="102"/>
      <c r="AG82" s="101"/>
      <c r="AH82" s="93"/>
      <c r="AJ82" s="85" t="s">
        <v>87</v>
      </c>
      <c r="AK82" s="117" t="s">
        <v>129</v>
      </c>
      <c r="AL82" s="247"/>
      <c r="AM82" s="248"/>
      <c r="AN82" s="249"/>
    </row>
    <row r="83" spans="2:40">
      <c r="B83" s="173"/>
      <c r="C83" s="99"/>
      <c r="D83" s="167"/>
      <c r="E83" s="121"/>
      <c r="F83" s="166"/>
      <c r="G83" s="84"/>
      <c r="H83" s="78"/>
      <c r="I83" s="166"/>
      <c r="J83" s="121"/>
      <c r="K83" s="166"/>
      <c r="L83" s="84"/>
      <c r="M83" s="78"/>
      <c r="N83" s="77"/>
      <c r="O83" s="78"/>
      <c r="P83" s="77"/>
      <c r="Q83" s="78"/>
      <c r="R83" s="78"/>
      <c r="S83" s="167"/>
      <c r="T83" s="121"/>
      <c r="U83" s="166"/>
      <c r="V83" s="84"/>
      <c r="W83" s="153"/>
      <c r="X83" s="125"/>
      <c r="Y83" s="127"/>
      <c r="Z83" s="125"/>
      <c r="AA83" s="119"/>
      <c r="AB83" s="119"/>
      <c r="AC83" s="119"/>
      <c r="AD83" s="119"/>
      <c r="AE83" s="119"/>
      <c r="AF83" s="92"/>
      <c r="AG83" s="101"/>
      <c r="AH83" s="93"/>
      <c r="AJ83" s="85" t="s">
        <v>88</v>
      </c>
      <c r="AK83" s="112" t="s">
        <v>130</v>
      </c>
      <c r="AL83" s="247"/>
      <c r="AM83" s="248"/>
      <c r="AN83" s="249"/>
    </row>
    <row r="84" spans="2:40">
      <c r="B84" s="173"/>
      <c r="C84" s="99"/>
      <c r="D84" s="250"/>
      <c r="E84" s="251"/>
      <c r="F84" s="251"/>
      <c r="G84" s="251"/>
      <c r="H84" s="251"/>
      <c r="I84" s="251"/>
      <c r="J84" s="251"/>
      <c r="K84" s="251"/>
      <c r="L84" s="182"/>
      <c r="M84" s="182"/>
      <c r="N84" s="182"/>
      <c r="O84" s="78"/>
      <c r="P84" s="81"/>
      <c r="Q84" s="78"/>
      <c r="R84" s="78"/>
      <c r="S84" s="133"/>
      <c r="T84" s="78"/>
      <c r="U84" s="133"/>
      <c r="V84" s="78"/>
      <c r="W84" s="102"/>
      <c r="X84" s="102"/>
      <c r="Y84" s="102"/>
      <c r="Z84" s="102"/>
      <c r="AA84" s="102"/>
      <c r="AB84" s="102"/>
      <c r="AC84" s="78"/>
      <c r="AD84" s="78"/>
      <c r="AE84" s="78"/>
      <c r="AF84" s="77"/>
      <c r="AG84" s="101"/>
      <c r="AH84" s="93"/>
      <c r="AJ84" s="85" t="s">
        <v>93</v>
      </c>
      <c r="AK84" s="115" t="s">
        <v>120</v>
      </c>
      <c r="AL84" s="247"/>
      <c r="AM84" s="248"/>
      <c r="AN84" s="249"/>
    </row>
    <row r="85" spans="2:40" ht="13.5" customHeight="1">
      <c r="B85" s="173"/>
      <c r="C85" s="99"/>
      <c r="D85" s="125"/>
      <c r="E85" s="125"/>
      <c r="F85" s="125"/>
      <c r="G85" s="102"/>
      <c r="H85" s="102"/>
      <c r="I85" s="94"/>
      <c r="J85" s="94"/>
      <c r="K85" s="94"/>
      <c r="L85" s="102"/>
      <c r="M85" s="102"/>
      <c r="N85" s="169"/>
      <c r="O85" s="169"/>
      <c r="P85" s="125"/>
      <c r="Q85" s="102"/>
      <c r="R85" s="102"/>
      <c r="S85" s="94"/>
      <c r="T85" s="94"/>
      <c r="U85" s="94"/>
      <c r="V85" s="102"/>
      <c r="W85" s="102"/>
      <c r="X85" s="127"/>
      <c r="Y85" s="127"/>
      <c r="Z85" s="94"/>
      <c r="AA85" s="78"/>
      <c r="AB85" s="78"/>
      <c r="AC85" s="104"/>
      <c r="AD85" s="104"/>
      <c r="AE85" s="104"/>
      <c r="AF85" s="80"/>
      <c r="AG85" s="101"/>
      <c r="AH85" s="93"/>
      <c r="AJ85" s="85" t="s">
        <v>131</v>
      </c>
      <c r="AK85" s="126" t="s">
        <v>132</v>
      </c>
      <c r="AL85" s="252"/>
      <c r="AM85" s="253"/>
      <c r="AN85" s="254"/>
    </row>
    <row r="86" spans="2:40">
      <c r="B86" s="173"/>
      <c r="C86" s="99"/>
      <c r="D86" s="255" t="s">
        <v>133</v>
      </c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169"/>
      <c r="P86" s="125"/>
      <c r="Q86" s="78"/>
      <c r="R86" s="78"/>
      <c r="S86" s="83"/>
      <c r="T86" s="83"/>
      <c r="U86" s="83"/>
      <c r="V86" s="78"/>
      <c r="W86" s="78"/>
      <c r="X86" s="121"/>
      <c r="Y86" s="121"/>
      <c r="Z86" s="83"/>
      <c r="AA86" s="78"/>
      <c r="AB86" s="78"/>
      <c r="AC86" s="104"/>
      <c r="AD86" s="104"/>
      <c r="AE86" s="104"/>
      <c r="AF86" s="80"/>
      <c r="AG86" s="101"/>
      <c r="AH86" s="93"/>
      <c r="AJ86" s="85"/>
      <c r="AK86" s="128"/>
      <c r="AL86" s="247"/>
      <c r="AM86" s="248"/>
      <c r="AN86" s="249"/>
    </row>
    <row r="87" spans="2:40">
      <c r="B87" s="173"/>
      <c r="C87" s="129"/>
      <c r="D87" s="149"/>
      <c r="E87" s="149"/>
      <c r="F87" s="149"/>
      <c r="G87" s="130"/>
      <c r="H87" s="130"/>
      <c r="I87" s="146"/>
      <c r="J87" s="146"/>
      <c r="K87" s="146"/>
      <c r="L87" s="130"/>
      <c r="M87" s="130"/>
      <c r="N87" s="170"/>
      <c r="O87" s="170"/>
      <c r="P87" s="149"/>
      <c r="Q87" s="130"/>
      <c r="R87" s="130"/>
      <c r="S87" s="146"/>
      <c r="T87" s="146"/>
      <c r="U87" s="146"/>
      <c r="V87" s="130"/>
      <c r="W87" s="130"/>
      <c r="X87" s="144"/>
      <c r="Y87" s="144"/>
      <c r="Z87" s="146"/>
      <c r="AA87" s="130"/>
      <c r="AB87" s="130"/>
      <c r="AC87" s="147"/>
      <c r="AD87" s="147"/>
      <c r="AE87" s="147"/>
      <c r="AF87" s="171"/>
      <c r="AG87" s="132"/>
      <c r="AH87" s="93"/>
    </row>
    <row r="88" spans="2:40">
      <c r="B88" s="183"/>
      <c r="C88" s="97"/>
      <c r="D88" s="184"/>
      <c r="E88" s="184"/>
      <c r="F88" s="185"/>
      <c r="G88" s="97"/>
      <c r="H88" s="96"/>
      <c r="I88" s="186"/>
      <c r="J88" s="186"/>
      <c r="K88" s="186"/>
      <c r="L88" s="97"/>
      <c r="M88" s="96"/>
      <c r="N88" s="187"/>
      <c r="O88" s="187"/>
      <c r="P88" s="185"/>
      <c r="Q88" s="97"/>
      <c r="R88" s="96"/>
      <c r="S88" s="186"/>
      <c r="T88" s="186"/>
      <c r="U88" s="186"/>
      <c r="V88" s="97"/>
      <c r="W88" s="96"/>
      <c r="X88" s="188"/>
      <c r="Y88" s="188"/>
      <c r="Z88" s="189"/>
      <c r="AA88" s="97"/>
      <c r="AB88" s="97"/>
      <c r="AC88" s="190"/>
      <c r="AD88" s="190"/>
      <c r="AE88" s="190"/>
      <c r="AF88" s="190"/>
      <c r="AG88" s="97"/>
      <c r="AH88" s="93"/>
    </row>
    <row r="89" spans="2:40" ht="14.25" thickBot="1">
      <c r="B89" s="191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3"/>
    </row>
    <row r="90" spans="2:40" ht="14.25" thickTop="1"/>
  </sheetData>
  <mergeCells count="102">
    <mergeCell ref="B2:AH2"/>
    <mergeCell ref="B3:AH3"/>
    <mergeCell ref="B4:AH4"/>
    <mergeCell ref="B5:AH5"/>
    <mergeCell ref="B7:AH9"/>
    <mergeCell ref="D11:AG11"/>
    <mergeCell ref="AL13:AN13"/>
    <mergeCell ref="D14:AB14"/>
    <mergeCell ref="AL15:AN15"/>
    <mergeCell ref="D16:S16"/>
    <mergeCell ref="I18:K18"/>
    <mergeCell ref="N18:P18"/>
    <mergeCell ref="S18:U18"/>
    <mergeCell ref="X18:Z18"/>
    <mergeCell ref="AC18:AE18"/>
    <mergeCell ref="AL18:AN18"/>
    <mergeCell ref="AL21:AN21"/>
    <mergeCell ref="AL22:AN22"/>
    <mergeCell ref="AL23:AN23"/>
    <mergeCell ref="AL24:AN24"/>
    <mergeCell ref="AL25:AN25"/>
    <mergeCell ref="AL26:AN26"/>
    <mergeCell ref="I19:K19"/>
    <mergeCell ref="N19:P19"/>
    <mergeCell ref="S19:U19"/>
    <mergeCell ref="X19:Z19"/>
    <mergeCell ref="AC19:AE19"/>
    <mergeCell ref="AL20:AN20"/>
    <mergeCell ref="D33:Z33"/>
    <mergeCell ref="D35:P35"/>
    <mergeCell ref="I37:K37"/>
    <mergeCell ref="N37:P37"/>
    <mergeCell ref="S37:U37"/>
    <mergeCell ref="X37:Z37"/>
    <mergeCell ref="N27:P27"/>
    <mergeCell ref="AC27:AE27"/>
    <mergeCell ref="AL27:AN27"/>
    <mergeCell ref="AL28:AN28"/>
    <mergeCell ref="D29:F29"/>
    <mergeCell ref="N29:P29"/>
    <mergeCell ref="AL29:AN29"/>
    <mergeCell ref="AL39:AN39"/>
    <mergeCell ref="AL40:AN40"/>
    <mergeCell ref="AL41:AN41"/>
    <mergeCell ref="AL42:AN42"/>
    <mergeCell ref="AL43:AN43"/>
    <mergeCell ref="AL44:AN44"/>
    <mergeCell ref="AC37:AE37"/>
    <mergeCell ref="I38:K38"/>
    <mergeCell ref="N38:P38"/>
    <mergeCell ref="S38:U38"/>
    <mergeCell ref="X38:Z38"/>
    <mergeCell ref="AC38:AE38"/>
    <mergeCell ref="D56:F56"/>
    <mergeCell ref="I56:K56"/>
    <mergeCell ref="N56:P56"/>
    <mergeCell ref="X56:Z56"/>
    <mergeCell ref="D57:F57"/>
    <mergeCell ref="I57:K57"/>
    <mergeCell ref="N57:P57"/>
    <mergeCell ref="X57:Z57"/>
    <mergeCell ref="AL45:AN45"/>
    <mergeCell ref="AL46:AN46"/>
    <mergeCell ref="AL47:AN47"/>
    <mergeCell ref="AL48:AN48"/>
    <mergeCell ref="D52:Y52"/>
    <mergeCell ref="D54:P54"/>
    <mergeCell ref="AL64:AN64"/>
    <mergeCell ref="AL65:AN65"/>
    <mergeCell ref="AL66:AN66"/>
    <mergeCell ref="D67:N67"/>
    <mergeCell ref="AL67:AN67"/>
    <mergeCell ref="D71:Y71"/>
    <mergeCell ref="AL58:AN58"/>
    <mergeCell ref="AL59:AN59"/>
    <mergeCell ref="AL60:AN60"/>
    <mergeCell ref="AL61:AN61"/>
    <mergeCell ref="AL62:AN62"/>
    <mergeCell ref="AL63:AN63"/>
    <mergeCell ref="D73:P73"/>
    <mergeCell ref="D75:F75"/>
    <mergeCell ref="N75:P75"/>
    <mergeCell ref="S75:U75"/>
    <mergeCell ref="X75:Z75"/>
    <mergeCell ref="D76:F76"/>
    <mergeCell ref="N76:P76"/>
    <mergeCell ref="S76:U76"/>
    <mergeCell ref="X76:Z76"/>
    <mergeCell ref="AL83:AN83"/>
    <mergeCell ref="D84:K84"/>
    <mergeCell ref="AL84:AN84"/>
    <mergeCell ref="AL85:AN85"/>
    <mergeCell ref="D86:N86"/>
    <mergeCell ref="AL86:AN86"/>
    <mergeCell ref="AL77:AN77"/>
    <mergeCell ref="AL78:AN78"/>
    <mergeCell ref="AL79:AN79"/>
    <mergeCell ref="AL80:AN80"/>
    <mergeCell ref="AL81:AN81"/>
    <mergeCell ref="S82:U82"/>
    <mergeCell ref="X82:Z82"/>
    <mergeCell ref="AL82:AN8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リーグ表2次</vt:lpstr>
      <vt:lpstr>Sheet1</vt:lpstr>
      <vt:lpstr>リーグ表2次!Print_Area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2022-08-21T07:34:46Z</dcterms:modified>
</cp:coreProperties>
</file>