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5"/>
  <workbookPr/>
  <mc:AlternateContent xmlns:mc="http://schemas.openxmlformats.org/markup-compatibility/2006">
    <mc:Choice Requires="x15">
      <x15ac:absPath xmlns:x15ac="http://schemas.microsoft.com/office/spreadsheetml/2010/11/ac" url="/private/var/mobile/Library/Mobile Documents/com~apple~CloudDocs/"/>
    </mc:Choice>
  </mc:AlternateContent>
  <xr:revisionPtr revIDLastSave="0" documentId="11_B8167F86732114B41024023CBB91D928053B448C" xr6:coauthVersionLast="47" xr6:coauthVersionMax="47" xr10:uidLastSave="{00000000-0000-0000-0000-000000000000}"/>
  <bookViews>
    <workbookView xWindow="2235" yWindow="-165" windowWidth="10275" windowHeight="7545" activeTab="2" xr2:uid="{00000000-000D-0000-FFFF-FFFF00000000}"/>
  </bookViews>
  <sheets>
    <sheet name="組合せ" sheetId="24" r:id="rId1"/>
    <sheet name="予選結果" sheetId="34" r:id="rId2"/>
    <sheet name="決勝トーナメント" sheetId="25" r:id="rId3"/>
  </sheets>
  <definedNames>
    <definedName name="_xlnm.Print_Area" localSheetId="0">組合せ!$A$1:$DC$50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7" i="25" l="1"/>
  <c r="N27" i="25"/>
  <c r="B25" i="34"/>
  <c r="E25" i="34"/>
  <c r="H25" i="34"/>
  <c r="K25" i="34"/>
  <c r="F26" i="34"/>
  <c r="I26" i="34"/>
  <c r="L26" i="34"/>
  <c r="R26" i="34"/>
  <c r="S26" i="34"/>
  <c r="B27" i="34"/>
  <c r="D27" i="34"/>
  <c r="C27" i="34"/>
  <c r="I27" i="34"/>
  <c r="L27" i="34"/>
  <c r="R27" i="34"/>
  <c r="S27" i="34"/>
  <c r="B28" i="34"/>
  <c r="D28" i="34"/>
  <c r="E28" i="34"/>
  <c r="G28" i="34"/>
  <c r="L28" i="34"/>
  <c r="S28" i="34"/>
  <c r="B29" i="34"/>
  <c r="D29" i="34"/>
  <c r="C29" i="34"/>
  <c r="E29" i="34"/>
  <c r="G29" i="34"/>
  <c r="H29" i="34"/>
  <c r="J29" i="34"/>
  <c r="I29" i="34"/>
  <c r="F29" i="34"/>
  <c r="N29" i="34"/>
  <c r="F28" i="34"/>
  <c r="C28" i="34"/>
  <c r="P26" i="34"/>
  <c r="N26" i="34"/>
  <c r="O26" i="34"/>
  <c r="S29" i="34"/>
  <c r="O29" i="34"/>
  <c r="T27" i="34"/>
  <c r="O28" i="34"/>
  <c r="T26" i="34"/>
  <c r="R29" i="34"/>
  <c r="N27" i="34"/>
  <c r="R28" i="34"/>
  <c r="T28" i="34"/>
  <c r="N28" i="34"/>
  <c r="P27" i="34"/>
  <c r="P28" i="34"/>
  <c r="O27" i="34"/>
  <c r="P29" i="34"/>
  <c r="Q29" i="34"/>
  <c r="T29" i="34"/>
  <c r="Q26" i="34"/>
  <c r="Q27" i="34"/>
  <c r="Q28" i="34"/>
  <c r="U26" i="34"/>
  <c r="U28" i="34"/>
  <c r="U27" i="34"/>
  <c r="U29" i="34"/>
  <c r="D27" i="25"/>
  <c r="K44" i="25"/>
  <c r="AF27" i="25"/>
  <c r="Y50" i="25"/>
  <c r="H27" i="25"/>
  <c r="AB27" i="25"/>
  <c r="Y48" i="25"/>
  <c r="L27" i="25"/>
  <c r="K48" i="25"/>
  <c r="X27" i="25"/>
  <c r="P27" i="25"/>
  <c r="K50" i="25"/>
  <c r="T27" i="25"/>
  <c r="Y44" i="25"/>
  <c r="AC44" i="25"/>
  <c r="Z27" i="25"/>
  <c r="AC46" i="25"/>
  <c r="J27" i="25"/>
  <c r="G48" i="25"/>
  <c r="AD27" i="25"/>
  <c r="AC48" i="25"/>
  <c r="F27" i="25"/>
  <c r="AH27" i="25"/>
  <c r="AC50" i="25"/>
  <c r="B27" i="25"/>
  <c r="G44" i="25"/>
  <c r="B11" i="34"/>
  <c r="J57" i="34"/>
  <c r="H57" i="34"/>
  <c r="G57" i="34"/>
  <c r="E57" i="34"/>
  <c r="D57" i="34"/>
  <c r="S57" i="34"/>
  <c r="B57" i="34"/>
  <c r="L56" i="34"/>
  <c r="G56" i="34"/>
  <c r="E56" i="34"/>
  <c r="D56" i="34"/>
  <c r="B56" i="34"/>
  <c r="L55" i="34"/>
  <c r="I55" i="34"/>
  <c r="D55" i="34"/>
  <c r="S55" i="34"/>
  <c r="B55" i="34"/>
  <c r="R55" i="34"/>
  <c r="S54" i="34"/>
  <c r="R54" i="34"/>
  <c r="L54" i="34"/>
  <c r="I54" i="34"/>
  <c r="F54" i="34"/>
  <c r="K53" i="34"/>
  <c r="H53" i="34"/>
  <c r="E53" i="34"/>
  <c r="B53" i="34"/>
  <c r="J50" i="34"/>
  <c r="H50" i="34"/>
  <c r="I50" i="34"/>
  <c r="G50" i="34"/>
  <c r="E50" i="34"/>
  <c r="F50" i="34"/>
  <c r="D50" i="34"/>
  <c r="B50" i="34"/>
  <c r="L49" i="34"/>
  <c r="G49" i="34"/>
  <c r="E49" i="34"/>
  <c r="F49" i="34"/>
  <c r="D49" i="34"/>
  <c r="B49" i="34"/>
  <c r="L48" i="34"/>
  <c r="I48" i="34"/>
  <c r="D48" i="34"/>
  <c r="S48" i="34"/>
  <c r="B48" i="34"/>
  <c r="R48" i="34"/>
  <c r="S47" i="34"/>
  <c r="R47" i="34"/>
  <c r="L47" i="34"/>
  <c r="I47" i="34"/>
  <c r="F47" i="34"/>
  <c r="K46" i="34"/>
  <c r="H46" i="34"/>
  <c r="E46" i="34"/>
  <c r="B46" i="34"/>
  <c r="B32" i="34"/>
  <c r="E32" i="34"/>
  <c r="H32" i="34"/>
  <c r="K32" i="34"/>
  <c r="F33" i="34"/>
  <c r="I33" i="34"/>
  <c r="L33" i="34"/>
  <c r="R33" i="34"/>
  <c r="S33" i="34"/>
  <c r="B34" i="34"/>
  <c r="D34" i="34"/>
  <c r="C34" i="34"/>
  <c r="I34" i="34"/>
  <c r="L34" i="34"/>
  <c r="R34" i="34"/>
  <c r="S34" i="34"/>
  <c r="B35" i="34"/>
  <c r="D35" i="34"/>
  <c r="C35" i="34"/>
  <c r="E35" i="34"/>
  <c r="G35" i="34"/>
  <c r="F35" i="34"/>
  <c r="L35" i="34"/>
  <c r="B36" i="34"/>
  <c r="D36" i="34"/>
  <c r="E36" i="34"/>
  <c r="G36" i="34"/>
  <c r="F36" i="34"/>
  <c r="H36" i="34"/>
  <c r="J36" i="34"/>
  <c r="I36" i="34"/>
  <c r="B39" i="34"/>
  <c r="E39" i="34"/>
  <c r="H39" i="34"/>
  <c r="K39" i="34"/>
  <c r="F40" i="34"/>
  <c r="I40" i="34"/>
  <c r="L40" i="34"/>
  <c r="R40" i="34"/>
  <c r="S40" i="34"/>
  <c r="B41" i="34"/>
  <c r="D41" i="34"/>
  <c r="C41" i="34"/>
  <c r="S41" i="34"/>
  <c r="I41" i="34"/>
  <c r="L41" i="34"/>
  <c r="B42" i="34"/>
  <c r="D42" i="34"/>
  <c r="C42" i="34"/>
  <c r="E42" i="34"/>
  <c r="G42" i="34"/>
  <c r="F42" i="34"/>
  <c r="L42" i="34"/>
  <c r="B43" i="34"/>
  <c r="D43" i="34"/>
  <c r="C43" i="34"/>
  <c r="E43" i="34"/>
  <c r="G43" i="34"/>
  <c r="F43" i="34"/>
  <c r="H43" i="34"/>
  <c r="J43" i="34"/>
  <c r="I43" i="34"/>
  <c r="B18" i="34"/>
  <c r="E18" i="34"/>
  <c r="H18" i="34"/>
  <c r="K18" i="34"/>
  <c r="F19" i="34"/>
  <c r="I19" i="34"/>
  <c r="L19" i="34"/>
  <c r="R19" i="34"/>
  <c r="S19" i="34"/>
  <c r="B20" i="34"/>
  <c r="D20" i="34"/>
  <c r="C20" i="34"/>
  <c r="I20" i="34"/>
  <c r="L20" i="34"/>
  <c r="R20" i="34"/>
  <c r="S20" i="34"/>
  <c r="B21" i="34"/>
  <c r="D21" i="34"/>
  <c r="C21" i="34"/>
  <c r="E21" i="34"/>
  <c r="G21" i="34"/>
  <c r="F21" i="34"/>
  <c r="S21" i="34"/>
  <c r="L21" i="34"/>
  <c r="B22" i="34"/>
  <c r="D22" i="34"/>
  <c r="E22" i="34"/>
  <c r="G22" i="34"/>
  <c r="F22" i="34"/>
  <c r="H22" i="34"/>
  <c r="J22" i="34"/>
  <c r="I22" i="34"/>
  <c r="A1" i="34"/>
  <c r="B4" i="34"/>
  <c r="E4" i="34"/>
  <c r="H4" i="34"/>
  <c r="K4" i="34"/>
  <c r="F5" i="34"/>
  <c r="I5" i="34"/>
  <c r="L5" i="34"/>
  <c r="R5" i="34"/>
  <c r="S5" i="34"/>
  <c r="B6" i="34"/>
  <c r="D6" i="34"/>
  <c r="C6" i="34"/>
  <c r="I6" i="34"/>
  <c r="L6" i="34"/>
  <c r="R6" i="34"/>
  <c r="S6" i="34"/>
  <c r="B7" i="34"/>
  <c r="E7" i="34"/>
  <c r="R7" i="34"/>
  <c r="D7" i="34"/>
  <c r="G7" i="34"/>
  <c r="F7" i="34"/>
  <c r="L7" i="34"/>
  <c r="B8" i="34"/>
  <c r="D8" i="34"/>
  <c r="C8" i="34"/>
  <c r="E8" i="34"/>
  <c r="G8" i="34"/>
  <c r="F8" i="34"/>
  <c r="H8" i="34"/>
  <c r="J8" i="34"/>
  <c r="I8" i="34"/>
  <c r="E11" i="34"/>
  <c r="H11" i="34"/>
  <c r="K11" i="34"/>
  <c r="F12" i="34"/>
  <c r="I12" i="34"/>
  <c r="L12" i="34"/>
  <c r="R12" i="34"/>
  <c r="S12" i="34"/>
  <c r="B13" i="34"/>
  <c r="D13" i="34"/>
  <c r="C13" i="34"/>
  <c r="S13" i="34"/>
  <c r="I13" i="34"/>
  <c r="L13" i="34"/>
  <c r="B14" i="34"/>
  <c r="D14" i="34"/>
  <c r="E14" i="34"/>
  <c r="G14" i="34"/>
  <c r="F14" i="34"/>
  <c r="L14" i="34"/>
  <c r="B15" i="34"/>
  <c r="D15" i="34"/>
  <c r="E15" i="34"/>
  <c r="G15" i="34"/>
  <c r="F15" i="34"/>
  <c r="H15" i="34"/>
  <c r="J15" i="34"/>
  <c r="I15" i="34"/>
  <c r="D2" i="25"/>
  <c r="F8" i="25"/>
  <c r="G46" i="25"/>
  <c r="K46" i="25"/>
  <c r="G50" i="25"/>
  <c r="Y46" i="25"/>
  <c r="D35" i="25"/>
  <c r="V35" i="25"/>
  <c r="I57" i="34"/>
  <c r="C57" i="34"/>
  <c r="F57" i="34"/>
  <c r="F56" i="34"/>
  <c r="S14" i="34"/>
  <c r="S36" i="34"/>
  <c r="S22" i="34"/>
  <c r="R22" i="34"/>
  <c r="T22" i="34"/>
  <c r="S42" i="34"/>
  <c r="R49" i="34"/>
  <c r="R36" i="34"/>
  <c r="T36" i="34"/>
  <c r="O33" i="34"/>
  <c r="S49" i="34"/>
  <c r="N54" i="34"/>
  <c r="N33" i="34"/>
  <c r="N20" i="34"/>
  <c r="C36" i="34"/>
  <c r="O36" i="34"/>
  <c r="P33" i="34"/>
  <c r="C55" i="34"/>
  <c r="O55" i="34"/>
  <c r="N57" i="34"/>
  <c r="S56" i="34"/>
  <c r="S7" i="34"/>
  <c r="T7" i="34"/>
  <c r="R41" i="34"/>
  <c r="T41" i="34"/>
  <c r="S35" i="34"/>
  <c r="S50" i="34"/>
  <c r="O54" i="34"/>
  <c r="P40" i="34"/>
  <c r="T40" i="34"/>
  <c r="R35" i="34"/>
  <c r="N47" i="34"/>
  <c r="T54" i="34"/>
  <c r="R50" i="34"/>
  <c r="N55" i="34"/>
  <c r="R57" i="34"/>
  <c r="T57" i="34"/>
  <c r="N43" i="34"/>
  <c r="N41" i="34"/>
  <c r="O41" i="34"/>
  <c r="O40" i="34"/>
  <c r="O35" i="34"/>
  <c r="T33" i="34"/>
  <c r="T47" i="34"/>
  <c r="C50" i="34"/>
  <c r="O50" i="34"/>
  <c r="T6" i="34"/>
  <c r="P19" i="34"/>
  <c r="S43" i="34"/>
  <c r="O43" i="34"/>
  <c r="O42" i="34"/>
  <c r="P41" i="34"/>
  <c r="R56" i="34"/>
  <c r="P57" i="34"/>
  <c r="O13" i="34"/>
  <c r="O12" i="34"/>
  <c r="O19" i="34"/>
  <c r="R43" i="34"/>
  <c r="N36" i="34"/>
  <c r="T34" i="34"/>
  <c r="N34" i="34"/>
  <c r="O47" i="34"/>
  <c r="C48" i="34"/>
  <c r="O48" i="34"/>
  <c r="P55" i="34"/>
  <c r="T55" i="34"/>
  <c r="T48" i="34"/>
  <c r="P47" i="34"/>
  <c r="Q47" i="34"/>
  <c r="C49" i="34"/>
  <c r="O49" i="34"/>
  <c r="P54" i="34"/>
  <c r="C56" i="34"/>
  <c r="O57" i="34"/>
  <c r="P43" i="34"/>
  <c r="Q43" i="34"/>
  <c r="R15" i="34"/>
  <c r="N19" i="34"/>
  <c r="R42" i="34"/>
  <c r="N42" i="34"/>
  <c r="N40" i="34"/>
  <c r="Q40" i="34"/>
  <c r="N35" i="34"/>
  <c r="P36" i="34"/>
  <c r="P34" i="34"/>
  <c r="O5" i="34"/>
  <c r="P42" i="34"/>
  <c r="P35" i="34"/>
  <c r="O34" i="34"/>
  <c r="S15" i="34"/>
  <c r="T5" i="34"/>
  <c r="P5" i="34"/>
  <c r="T20" i="34"/>
  <c r="T19" i="34"/>
  <c r="N6" i="34"/>
  <c r="C22" i="34"/>
  <c r="O22" i="34"/>
  <c r="O21" i="34"/>
  <c r="O20" i="34"/>
  <c r="R13" i="34"/>
  <c r="T13" i="34"/>
  <c r="T12" i="34"/>
  <c r="N12" i="34"/>
  <c r="S8" i="34"/>
  <c r="N5" i="34"/>
  <c r="R21" i="34"/>
  <c r="T21" i="34"/>
  <c r="N21" i="34"/>
  <c r="N8" i="34"/>
  <c r="N13" i="34"/>
  <c r="R8" i="34"/>
  <c r="O8" i="34"/>
  <c r="P20" i="34"/>
  <c r="C15" i="34"/>
  <c r="O15" i="34"/>
  <c r="P13" i="34"/>
  <c r="P21" i="34"/>
  <c r="P8" i="34"/>
  <c r="Q8" i="34"/>
  <c r="P6" i="34"/>
  <c r="C14" i="34"/>
  <c r="O14" i="34"/>
  <c r="P12" i="34"/>
  <c r="C7" i="34"/>
  <c r="O7" i="34"/>
  <c r="O6" i="34"/>
  <c r="R14" i="34"/>
  <c r="Q57" i="34"/>
  <c r="O56" i="34"/>
  <c r="Q54" i="34"/>
  <c r="T43" i="34"/>
  <c r="Q36" i="34"/>
  <c r="T35" i="34"/>
  <c r="Q20" i="34"/>
  <c r="Q19" i="34"/>
  <c r="T14" i="34"/>
  <c r="T15" i="34"/>
  <c r="T50" i="34"/>
  <c r="T49" i="34"/>
  <c r="T42" i="34"/>
  <c r="Q55" i="34"/>
  <c r="T56" i="34"/>
  <c r="Q6" i="34"/>
  <c r="T8" i="34"/>
  <c r="Q34" i="34"/>
  <c r="N56" i="34"/>
  <c r="P56" i="34"/>
  <c r="N48" i="34"/>
  <c r="N50" i="34"/>
  <c r="Q33" i="34"/>
  <c r="N22" i="34"/>
  <c r="N49" i="34"/>
  <c r="Q41" i="34"/>
  <c r="Q42" i="34"/>
  <c r="U41" i="34"/>
  <c r="P49" i="34"/>
  <c r="P48" i="34"/>
  <c r="P50" i="34"/>
  <c r="Q35" i="34"/>
  <c r="Q12" i="34"/>
  <c r="Q5" i="34"/>
  <c r="P22" i="34"/>
  <c r="P7" i="34"/>
  <c r="P15" i="34"/>
  <c r="Q13" i="34"/>
  <c r="Q21" i="34"/>
  <c r="N15" i="34"/>
  <c r="N14" i="34"/>
  <c r="N7" i="34"/>
  <c r="P14" i="34"/>
  <c r="Q48" i="34"/>
  <c r="U40" i="34"/>
  <c r="U33" i="34"/>
  <c r="Q56" i="34"/>
  <c r="U56" i="34"/>
  <c r="Q50" i="34"/>
  <c r="U35" i="34"/>
  <c r="Q22" i="34"/>
  <c r="U20" i="34"/>
  <c r="Q49" i="34"/>
  <c r="U49" i="34"/>
  <c r="Q7" i="34"/>
  <c r="U7" i="34"/>
  <c r="U43" i="34"/>
  <c r="U36" i="34"/>
  <c r="U42" i="34"/>
  <c r="U34" i="34"/>
  <c r="Q15" i="34"/>
  <c r="Q14" i="34"/>
  <c r="U54" i="34"/>
  <c r="U55" i="34"/>
  <c r="U48" i="34"/>
  <c r="U47" i="34"/>
  <c r="U50" i="34"/>
  <c r="U21" i="34"/>
  <c r="U19" i="34"/>
  <c r="U12" i="34"/>
  <c r="U5" i="34"/>
  <c r="U8" i="34"/>
  <c r="U22" i="34"/>
  <c r="U6" i="34"/>
  <c r="U13" i="34"/>
  <c r="U15" i="34"/>
  <c r="U14" i="34"/>
</calcChain>
</file>

<file path=xl/sharedStrings.xml><?xml version="1.0" encoding="utf-8"?>
<sst xmlns="http://schemas.openxmlformats.org/spreadsheetml/2006/main" count="441" uniqueCount="230">
  <si>
    <t>勝点</t>
    <rPh sb="0" eb="2">
      <t>カｔ</t>
    </rPh>
    <phoneticPr fontId="1"/>
  </si>
  <si>
    <t>得点</t>
    <rPh sb="0" eb="2">
      <t>トクテｎ</t>
    </rPh>
    <phoneticPr fontId="1"/>
  </si>
  <si>
    <t>失点</t>
    <rPh sb="0" eb="2">
      <t>シｔｔ</t>
    </rPh>
    <phoneticPr fontId="1"/>
  </si>
  <si>
    <t>順位</t>
    <rPh sb="0" eb="2">
      <t>ジュン</t>
    </rPh>
    <phoneticPr fontId="1"/>
  </si>
  <si>
    <t>(〇勝点３)</t>
    <rPh sb="2" eb="3">
      <t>カ</t>
    </rPh>
    <rPh sb="3" eb="4">
      <t>テン</t>
    </rPh>
    <phoneticPr fontId="1"/>
  </si>
  <si>
    <t>(●勝点０)</t>
    <rPh sb="2" eb="3">
      <t>カ</t>
    </rPh>
    <rPh sb="3" eb="4">
      <t>テン</t>
    </rPh>
    <phoneticPr fontId="1"/>
  </si>
  <si>
    <t>(△勝点1)</t>
    <rPh sb="2" eb="3">
      <t>カ</t>
    </rPh>
    <rPh sb="3" eb="4">
      <t>テン</t>
    </rPh>
    <phoneticPr fontId="1"/>
  </si>
  <si>
    <t>勝</t>
    <rPh sb="0" eb="1">
      <t>カ</t>
    </rPh>
    <phoneticPr fontId="1"/>
  </si>
  <si>
    <t>負</t>
    <rPh sb="0" eb="1">
      <t>マケ</t>
    </rPh>
    <phoneticPr fontId="1"/>
  </si>
  <si>
    <t>分</t>
    <rPh sb="0" eb="1">
      <t>ワ</t>
    </rPh>
    <phoneticPr fontId="1"/>
  </si>
  <si>
    <t>得失点</t>
  </si>
  <si>
    <t>得点</t>
    <rPh sb="0" eb="2">
      <t>トクテン</t>
    </rPh>
    <phoneticPr fontId="1"/>
  </si>
  <si>
    <t>失点</t>
    <rPh sb="0" eb="2">
      <t>シッテン</t>
    </rPh>
    <phoneticPr fontId="1"/>
  </si>
  <si>
    <t>ＶＳ</t>
  </si>
  <si>
    <t>Aブロック</t>
    <phoneticPr fontId="1"/>
  </si>
  <si>
    <t>●</t>
    <phoneticPr fontId="1"/>
  </si>
  <si>
    <t>△</t>
    <phoneticPr fontId="1"/>
  </si>
  <si>
    <t>Cブロック</t>
    <phoneticPr fontId="1"/>
  </si>
  <si>
    <t>９：００開場</t>
    <phoneticPr fontId="1"/>
  </si>
  <si>
    <t>Eブロック</t>
    <phoneticPr fontId="1"/>
  </si>
  <si>
    <t>Fブロック</t>
    <phoneticPr fontId="1"/>
  </si>
  <si>
    <t>A1</t>
    <phoneticPr fontId="1"/>
  </si>
  <si>
    <t>H2</t>
    <phoneticPr fontId="1"/>
  </si>
  <si>
    <t>B1</t>
    <phoneticPr fontId="1"/>
  </si>
  <si>
    <t>G2</t>
    <phoneticPr fontId="1"/>
  </si>
  <si>
    <t>C1</t>
    <phoneticPr fontId="1"/>
  </si>
  <si>
    <t>F2</t>
    <phoneticPr fontId="1"/>
  </si>
  <si>
    <t>D1</t>
    <phoneticPr fontId="1"/>
  </si>
  <si>
    <t>E2</t>
    <phoneticPr fontId="1"/>
  </si>
  <si>
    <t>E1</t>
    <phoneticPr fontId="1"/>
  </si>
  <si>
    <t>D2</t>
    <phoneticPr fontId="1"/>
  </si>
  <si>
    <t>F1</t>
    <phoneticPr fontId="1"/>
  </si>
  <si>
    <t>C2</t>
    <phoneticPr fontId="1"/>
  </si>
  <si>
    <t>G1</t>
    <phoneticPr fontId="1"/>
  </si>
  <si>
    <t>B2</t>
    <phoneticPr fontId="1"/>
  </si>
  <si>
    <t>H1</t>
    <phoneticPr fontId="1"/>
  </si>
  <si>
    <t>A2</t>
    <phoneticPr fontId="1"/>
  </si>
  <si>
    <t>A-1</t>
    <phoneticPr fontId="14"/>
  </si>
  <si>
    <t>H-2</t>
    <phoneticPr fontId="14"/>
  </si>
  <si>
    <t>B-1</t>
    <phoneticPr fontId="14"/>
  </si>
  <si>
    <t>G-2</t>
    <phoneticPr fontId="14"/>
  </si>
  <si>
    <t>C-1</t>
    <phoneticPr fontId="14"/>
  </si>
  <si>
    <t>F-2</t>
    <phoneticPr fontId="14"/>
  </si>
  <si>
    <t>D-1</t>
    <phoneticPr fontId="14"/>
  </si>
  <si>
    <t>E-2</t>
    <phoneticPr fontId="14"/>
  </si>
  <si>
    <t>E-1</t>
    <phoneticPr fontId="14"/>
  </si>
  <si>
    <t>D-2</t>
    <phoneticPr fontId="14"/>
  </si>
  <si>
    <t>F-1</t>
    <phoneticPr fontId="14"/>
  </si>
  <si>
    <t>C-2</t>
    <phoneticPr fontId="14"/>
  </si>
  <si>
    <t>G-1</t>
    <phoneticPr fontId="14"/>
  </si>
  <si>
    <t>B-2</t>
    <phoneticPr fontId="14"/>
  </si>
  <si>
    <t>H-1</t>
    <phoneticPr fontId="14"/>
  </si>
  <si>
    <t>A-2</t>
    <phoneticPr fontId="14"/>
  </si>
  <si>
    <t>順</t>
    <rPh sb="0" eb="1">
      <t>ジュン</t>
    </rPh>
    <phoneticPr fontId="14"/>
  </si>
  <si>
    <t>開始時間</t>
    <rPh sb="0" eb="2">
      <t>カイシ</t>
    </rPh>
    <rPh sb="2" eb="4">
      <t>ジカン</t>
    </rPh>
    <phoneticPr fontId="14"/>
  </si>
  <si>
    <t>対　戦</t>
    <rPh sb="0" eb="1">
      <t>タイ</t>
    </rPh>
    <rPh sb="2" eb="3">
      <t>イクサ</t>
    </rPh>
    <phoneticPr fontId="14"/>
  </si>
  <si>
    <t>審　判</t>
    <rPh sb="0" eb="1">
      <t>シン</t>
    </rPh>
    <rPh sb="2" eb="3">
      <t>ハン</t>
    </rPh>
    <phoneticPr fontId="14"/>
  </si>
  <si>
    <t>ＶＳ</t>
    <phoneticPr fontId="14"/>
  </si>
  <si>
    <t xml:space="preserve"> </t>
    <phoneticPr fontId="14"/>
  </si>
  <si>
    <t>A-2</t>
  </si>
  <si>
    <t>A-2</t>
    <phoneticPr fontId="1"/>
  </si>
  <si>
    <t>A-4</t>
  </si>
  <si>
    <t>A-4</t>
    <phoneticPr fontId="14"/>
  </si>
  <si>
    <t>A-3</t>
  </si>
  <si>
    <t>A-3</t>
    <phoneticPr fontId="14"/>
  </si>
  <si>
    <t>A-1勝者</t>
    <rPh sb="3" eb="5">
      <t>ショウシャ</t>
    </rPh>
    <phoneticPr fontId="14"/>
  </si>
  <si>
    <t>A-2勝者</t>
    <rPh sb="3" eb="5">
      <t>ショウシャ</t>
    </rPh>
    <phoneticPr fontId="14"/>
  </si>
  <si>
    <t>A-3勝者</t>
    <rPh sb="3" eb="5">
      <t>ショウシャ</t>
    </rPh>
    <phoneticPr fontId="14"/>
  </si>
  <si>
    <t>A-4勝者</t>
    <rPh sb="3" eb="5">
      <t>ショウシャ</t>
    </rPh>
    <phoneticPr fontId="14"/>
  </si>
  <si>
    <t>A-5</t>
  </si>
  <si>
    <t>A-5</t>
    <phoneticPr fontId="1"/>
  </si>
  <si>
    <t>A-6</t>
  </si>
  <si>
    <t>A-7</t>
  </si>
  <si>
    <t>B-2</t>
  </si>
  <si>
    <t>B-3</t>
  </si>
  <si>
    <t>B-4</t>
  </si>
  <si>
    <t>B-4</t>
    <phoneticPr fontId="1"/>
  </si>
  <si>
    <t>B-5</t>
  </si>
  <si>
    <t>B-5</t>
    <phoneticPr fontId="1"/>
  </si>
  <si>
    <t>B-6</t>
  </si>
  <si>
    <t>B-6</t>
    <phoneticPr fontId="1"/>
  </si>
  <si>
    <t>B-7</t>
  </si>
  <si>
    <t>B-4</t>
    <phoneticPr fontId="14"/>
  </si>
  <si>
    <t>B-3</t>
    <phoneticPr fontId="14"/>
  </si>
  <si>
    <t>B-1勝者</t>
    <rPh sb="3" eb="5">
      <t>ショウシャ</t>
    </rPh>
    <phoneticPr fontId="14"/>
  </si>
  <si>
    <t>B2勝者</t>
    <rPh sb="2" eb="4">
      <t>ショウシャ</t>
    </rPh>
    <phoneticPr fontId="14"/>
  </si>
  <si>
    <t>B3勝者</t>
    <rPh sb="2" eb="4">
      <t>ショウシャ</t>
    </rPh>
    <phoneticPr fontId="14"/>
  </si>
  <si>
    <t>B4勝者</t>
    <rPh sb="2" eb="4">
      <t>ショウシャ</t>
    </rPh>
    <phoneticPr fontId="14"/>
  </si>
  <si>
    <t>A-5勝者</t>
    <rPh sb="3" eb="5">
      <t>ショウシャ</t>
    </rPh>
    <phoneticPr fontId="14"/>
  </si>
  <si>
    <t>A-6勝者</t>
    <rPh sb="3" eb="5">
      <t>ショウシャ</t>
    </rPh>
    <phoneticPr fontId="14"/>
  </si>
  <si>
    <t>A-5の敗者</t>
    <rPh sb="4" eb="6">
      <t>ハイシャ</t>
    </rPh>
    <phoneticPr fontId="14"/>
  </si>
  <si>
    <t>A-6の敗者</t>
    <rPh sb="4" eb="6">
      <t>ハイシャ</t>
    </rPh>
    <phoneticPr fontId="14"/>
  </si>
  <si>
    <t>B5勝者</t>
    <rPh sb="2" eb="4">
      <t>ショウシャ</t>
    </rPh>
    <phoneticPr fontId="14"/>
  </si>
  <si>
    <t>B6勝者</t>
    <rPh sb="2" eb="4">
      <t>ショウシャ</t>
    </rPh>
    <phoneticPr fontId="14"/>
  </si>
  <si>
    <t>B-5の敗者</t>
    <rPh sb="4" eb="6">
      <t>ハイシャ</t>
    </rPh>
    <phoneticPr fontId="14"/>
  </si>
  <si>
    <t>B-6の敗者</t>
    <rPh sb="4" eb="6">
      <t>ハイシャ</t>
    </rPh>
    <phoneticPr fontId="14"/>
  </si>
  <si>
    <t>Bブロック</t>
    <phoneticPr fontId="1"/>
  </si>
  <si>
    <t>Dブロック</t>
    <phoneticPr fontId="1"/>
  </si>
  <si>
    <t>Gブロック</t>
    <phoneticPr fontId="1"/>
  </si>
  <si>
    <t>A-1</t>
    <phoneticPr fontId="1"/>
  </si>
  <si>
    <t>A-3</t>
    <phoneticPr fontId="1"/>
  </si>
  <si>
    <t>A-4</t>
    <phoneticPr fontId="1"/>
  </si>
  <si>
    <t>A-6</t>
    <phoneticPr fontId="1"/>
  </si>
  <si>
    <t>A-7</t>
    <phoneticPr fontId="1"/>
  </si>
  <si>
    <t>B-1</t>
    <phoneticPr fontId="1"/>
  </si>
  <si>
    <t>B-2</t>
    <phoneticPr fontId="1"/>
  </si>
  <si>
    <t>B-3</t>
    <phoneticPr fontId="1"/>
  </si>
  <si>
    <t>B-7</t>
    <phoneticPr fontId="1"/>
  </si>
  <si>
    <t>No</t>
    <phoneticPr fontId="1"/>
  </si>
  <si>
    <t>Hブロック</t>
    <phoneticPr fontId="1"/>
  </si>
  <si>
    <t>○</t>
    <phoneticPr fontId="1"/>
  </si>
  <si>
    <t>【鹿部町総合体育館】</t>
    <phoneticPr fontId="1"/>
  </si>
  <si>
    <t>【函館市立日吉が丘小学校】</t>
    <phoneticPr fontId="1"/>
  </si>
  <si>
    <t>【せたな町民体育館】</t>
    <phoneticPr fontId="1"/>
  </si>
  <si>
    <t>【乙部町民体育館】</t>
    <phoneticPr fontId="1"/>
  </si>
  <si>
    <t>【鹿部町総合体育館】</t>
    <phoneticPr fontId="14"/>
  </si>
  <si>
    <t>【Aブロック】</t>
    <phoneticPr fontId="1"/>
  </si>
  <si>
    <t>【Bブロック】</t>
    <phoneticPr fontId="1"/>
  </si>
  <si>
    <t>A-3の勝者</t>
    <rPh sb="4" eb="5">
      <t>カ</t>
    </rPh>
    <rPh sb="5" eb="6">
      <t>シャ</t>
    </rPh>
    <phoneticPr fontId="14"/>
  </si>
  <si>
    <t>A-4の勝者</t>
    <rPh sb="4" eb="6">
      <t>ショウシャ</t>
    </rPh>
    <phoneticPr fontId="14"/>
  </si>
  <si>
    <t>A-1の勝者</t>
    <rPh sb="4" eb="6">
      <t>ショウシャ</t>
    </rPh>
    <phoneticPr fontId="14"/>
  </si>
  <si>
    <t>A-2の勝者</t>
    <rPh sb="4" eb="6">
      <t>ショウシャ</t>
    </rPh>
    <phoneticPr fontId="14"/>
  </si>
  <si>
    <t>B-3の勝者</t>
    <rPh sb="4" eb="5">
      <t>カ</t>
    </rPh>
    <rPh sb="5" eb="6">
      <t>シャ</t>
    </rPh>
    <phoneticPr fontId="14"/>
  </si>
  <si>
    <t>B-4の勝者</t>
    <rPh sb="4" eb="6">
      <t>ショウシャ</t>
    </rPh>
    <phoneticPr fontId="14"/>
  </si>
  <si>
    <t>B-1の勝者</t>
    <rPh sb="4" eb="6">
      <t>ショウシャ</t>
    </rPh>
    <phoneticPr fontId="14"/>
  </si>
  <si>
    <t>B-2の勝者</t>
    <rPh sb="4" eb="6">
      <t>ショウシャ</t>
    </rPh>
    <phoneticPr fontId="14"/>
  </si>
  <si>
    <t xml:space="preserve">アップ時間は初戦前のみ30分程度2回戦以降は10分程度 </t>
    <rPh sb="3" eb="5">
      <t>ジカン</t>
    </rPh>
    <rPh sb="6" eb="8">
      <t>ショセン</t>
    </rPh>
    <rPh sb="8" eb="9">
      <t>マエ</t>
    </rPh>
    <rPh sb="13" eb="14">
      <t>フン</t>
    </rPh>
    <rPh sb="14" eb="16">
      <t>テイド</t>
    </rPh>
    <rPh sb="17" eb="19">
      <t>カイセン</t>
    </rPh>
    <rPh sb="19" eb="21">
      <t>イコウ</t>
    </rPh>
    <rPh sb="24" eb="25">
      <t>フン</t>
    </rPh>
    <rPh sb="25" eb="27">
      <t>テイド</t>
    </rPh>
    <phoneticPr fontId="14"/>
  </si>
  <si>
    <t>◇　令和4年11月26日（土）予選リーグ　◇</t>
    <rPh sb="2" eb="3">
      <t>レイ</t>
    </rPh>
    <rPh sb="3" eb="4">
      <t>ワ</t>
    </rPh>
    <rPh sb="5" eb="6">
      <t>ネン</t>
    </rPh>
    <phoneticPr fontId="1"/>
  </si>
  <si>
    <t>◇　令和4年11月27日（日）決勝トーナメント　◇</t>
    <rPh sb="2" eb="3">
      <t>レイ</t>
    </rPh>
    <rPh sb="3" eb="4">
      <t>ワ</t>
    </rPh>
    <rPh sb="5" eb="6">
      <t>ネン</t>
    </rPh>
    <rPh sb="8" eb="9">
      <t>ガツ</t>
    </rPh>
    <rPh sb="11" eb="12">
      <t>ニチ</t>
    </rPh>
    <rPh sb="13" eb="14">
      <t>ニチ</t>
    </rPh>
    <rPh sb="15" eb="17">
      <t>ケッショウ</t>
    </rPh>
    <phoneticPr fontId="1"/>
  </si>
  <si>
    <t>【上ノ国スポーツセンター】</t>
    <rPh sb="1" eb="2">
      <t>カミ</t>
    </rPh>
    <rPh sb="3" eb="4">
      <t>クニ</t>
    </rPh>
    <phoneticPr fontId="1"/>
  </si>
  <si>
    <t>【北斗市立浜分小学校】</t>
    <rPh sb="1" eb="3">
      <t>ホクト</t>
    </rPh>
    <rPh sb="3" eb="5">
      <t>シリツ</t>
    </rPh>
    <rPh sb="5" eb="7">
      <t>ハマワ</t>
    </rPh>
    <rPh sb="7" eb="10">
      <t>ショウガッコウ</t>
    </rPh>
    <phoneticPr fontId="1"/>
  </si>
  <si>
    <t>あいおえｘ</t>
    <phoneticPr fontId="1"/>
  </si>
  <si>
    <t>う</t>
    <phoneticPr fontId="1"/>
  </si>
  <si>
    <t>１０：００開場</t>
    <phoneticPr fontId="1"/>
  </si>
  <si>
    <t>◇ 令和4年11月26日(土)予選リーグ ◇</t>
    <rPh sb="2" eb="4">
      <t>レイワ</t>
    </rPh>
    <rPh sb="5" eb="6">
      <t>ネン</t>
    </rPh>
    <rPh sb="8" eb="9">
      <t>ガツ</t>
    </rPh>
    <rPh sb="11" eb="12">
      <t>ヒ</t>
    </rPh>
    <rPh sb="13" eb="14">
      <t>ド</t>
    </rPh>
    <rPh sb="15" eb="17">
      <t>ヨセン</t>
    </rPh>
    <phoneticPr fontId="1"/>
  </si>
  <si>
    <t>※浜分さんの試合結果によりA・Bブロックの会場を決定します。</t>
    <rPh sb="1" eb="3">
      <t>ハマワ</t>
    </rPh>
    <rPh sb="6" eb="8">
      <t>シアイ</t>
    </rPh>
    <rPh sb="8" eb="10">
      <t>ケッカ</t>
    </rPh>
    <rPh sb="21" eb="23">
      <t>カイジョウ</t>
    </rPh>
    <rPh sb="24" eb="26">
      <t>ケッテイ</t>
    </rPh>
    <phoneticPr fontId="1"/>
  </si>
  <si>
    <t>【北斗市立浜分小学校】</t>
    <rPh sb="1" eb="3">
      <t>ホクト</t>
    </rPh>
    <rPh sb="3" eb="5">
      <t>シリツ</t>
    </rPh>
    <rPh sb="5" eb="7">
      <t>ハマワ</t>
    </rPh>
    <rPh sb="7" eb="10">
      <t>ショウガッコウ</t>
    </rPh>
    <phoneticPr fontId="14"/>
  </si>
  <si>
    <t>※決勝トーナメントでのアップはコロナ対策で体育館内の人数を極力少なくするため、各試合前に行いますので、試合の無いチームは※車待機で前の試合が終了する</t>
    <rPh sb="1" eb="3">
      <t>ケッショウ</t>
    </rPh>
    <rPh sb="18" eb="20">
      <t>タイサク</t>
    </rPh>
    <rPh sb="21" eb="24">
      <t>タイイクカン</t>
    </rPh>
    <rPh sb="24" eb="25">
      <t>ナイ</t>
    </rPh>
    <rPh sb="26" eb="28">
      <t>ニンズウ</t>
    </rPh>
    <rPh sb="29" eb="31">
      <t>キョクリョク</t>
    </rPh>
    <rPh sb="31" eb="32">
      <t>スク</t>
    </rPh>
    <rPh sb="39" eb="40">
      <t>カク</t>
    </rPh>
    <rPh sb="40" eb="42">
      <t>シアイ</t>
    </rPh>
    <rPh sb="42" eb="43">
      <t>マエ</t>
    </rPh>
    <rPh sb="51" eb="53">
      <t>シアイ</t>
    </rPh>
    <rPh sb="54" eb="55">
      <t>ナ</t>
    </rPh>
    <rPh sb="61" eb="62">
      <t>クルマ</t>
    </rPh>
    <rPh sb="62" eb="64">
      <t>タイキ</t>
    </rPh>
    <rPh sb="65" eb="66">
      <t>マエ</t>
    </rPh>
    <rPh sb="67" eb="69">
      <t>シアイ</t>
    </rPh>
    <rPh sb="70" eb="72">
      <t>シュウリョウ</t>
    </rPh>
    <phoneticPr fontId="1"/>
  </si>
  <si>
    <t>は※車待機で前の試合が終了する頃を見計らって入場しアップの準備をし下さい。</t>
    <rPh sb="33" eb="34">
      <t>クダ</t>
    </rPh>
    <phoneticPr fontId="1"/>
  </si>
  <si>
    <t>【試合時間】12分–3分-12分　※コートチェンジは行わない。</t>
    <phoneticPr fontId="14"/>
  </si>
  <si>
    <t>初戦は試合時間27分に対して1時間間隔での試合スケジュールにしてありますので十分アップ時間はあります。</t>
    <rPh sb="0" eb="2">
      <t>ショセン</t>
    </rPh>
    <rPh sb="3" eb="5">
      <t>シアイ</t>
    </rPh>
    <rPh sb="5" eb="7">
      <t>ジカン</t>
    </rPh>
    <rPh sb="9" eb="10">
      <t>フン</t>
    </rPh>
    <rPh sb="11" eb="12">
      <t>タイ</t>
    </rPh>
    <rPh sb="15" eb="17">
      <t>ジカン</t>
    </rPh>
    <rPh sb="17" eb="19">
      <t>カンカク</t>
    </rPh>
    <rPh sb="21" eb="23">
      <t>シアイ</t>
    </rPh>
    <rPh sb="38" eb="40">
      <t>ジュウブン</t>
    </rPh>
    <rPh sb="43" eb="45">
      <t>ジカン</t>
    </rPh>
    <phoneticPr fontId="1"/>
  </si>
  <si>
    <t>１２：３０開場</t>
    <phoneticPr fontId="1"/>
  </si>
  <si>
    <t>８：３０開場</t>
    <phoneticPr fontId="1"/>
  </si>
  <si>
    <t>日吉が丘Ants</t>
    <phoneticPr fontId="1"/>
  </si>
  <si>
    <t>浜分FC</t>
    <phoneticPr fontId="1"/>
  </si>
  <si>
    <t>CORAZON   FC</t>
    <phoneticPr fontId="1"/>
  </si>
  <si>
    <t>乙部サッカー少年団</t>
    <phoneticPr fontId="1"/>
  </si>
  <si>
    <t>せたなジュニアFC</t>
    <phoneticPr fontId="1"/>
  </si>
  <si>
    <t>サン・スポーツクラブ</t>
    <phoneticPr fontId="1"/>
  </si>
  <si>
    <t>サン・スポーツクラブ2nd</t>
    <phoneticPr fontId="1"/>
  </si>
  <si>
    <t>桔梗leaf</t>
    <phoneticPr fontId="1"/>
  </si>
  <si>
    <t>桔梗Sky</t>
    <phoneticPr fontId="1"/>
  </si>
  <si>
    <t>プレイフルイエロー</t>
    <phoneticPr fontId="1"/>
  </si>
  <si>
    <t>函館サッカースクールイエロー</t>
    <phoneticPr fontId="1"/>
  </si>
  <si>
    <t>函館サッカースクールホワイト</t>
    <phoneticPr fontId="1"/>
  </si>
  <si>
    <t>プレイフルホワイト</t>
    <phoneticPr fontId="1"/>
  </si>
  <si>
    <t>AVENDA FC U11</t>
    <phoneticPr fontId="1"/>
  </si>
  <si>
    <t>函館ジュニオールFC J 1</t>
    <phoneticPr fontId="1"/>
  </si>
  <si>
    <t>函館ジュニオールFC J 2</t>
    <phoneticPr fontId="1"/>
  </si>
  <si>
    <t>函館西部FC</t>
    <phoneticPr fontId="1"/>
  </si>
  <si>
    <t>砂原サッカースポーツ少年団</t>
    <phoneticPr fontId="1"/>
  </si>
  <si>
    <t>アストーレ鍛神FC</t>
    <phoneticPr fontId="1"/>
  </si>
  <si>
    <t>八幡サッカースポーツ少年団</t>
    <phoneticPr fontId="1"/>
  </si>
  <si>
    <t>函館亀田サッカー少年団</t>
    <phoneticPr fontId="1"/>
  </si>
  <si>
    <t>森サッカー少年団エストレーラ</t>
    <phoneticPr fontId="1"/>
  </si>
  <si>
    <t>鷲の木サッカー少年団イーグルス</t>
    <phoneticPr fontId="1"/>
  </si>
  <si>
    <t>フロンティアトルナーレFC U-12</t>
    <phoneticPr fontId="1"/>
  </si>
  <si>
    <t xml:space="preserve">北斗FCNOSS </t>
  </si>
  <si>
    <t xml:space="preserve">北斗FCNOSS </t>
    <phoneticPr fontId="1"/>
  </si>
  <si>
    <t>グランツ東山ＦＣ</t>
    <phoneticPr fontId="1"/>
  </si>
  <si>
    <t>松前サッカー少年団</t>
    <phoneticPr fontId="1"/>
  </si>
  <si>
    <t>港FC</t>
    <phoneticPr fontId="1"/>
  </si>
  <si>
    <t>今金サッカー少年団</t>
    <phoneticPr fontId="1"/>
  </si>
  <si>
    <t>日吉が丘Bees</t>
  </si>
  <si>
    <t>日吉が丘Bees</t>
    <phoneticPr fontId="1"/>
  </si>
  <si>
    <t>SSS八雲U-12</t>
    <phoneticPr fontId="1"/>
  </si>
  <si>
    <t>AVENDA FC U12</t>
    <phoneticPr fontId="1"/>
  </si>
  <si>
    <t>桔梗Sky</t>
  </si>
  <si>
    <t>桔梗leaf</t>
  </si>
  <si>
    <t>日吉が丘Ants</t>
  </si>
  <si>
    <t>プレイフルイエロー</t>
  </si>
  <si>
    <t>プレイフルホワイト</t>
  </si>
  <si>
    <t>浜分FC</t>
  </si>
  <si>
    <t>亀田</t>
    <phoneticPr fontId="1"/>
  </si>
  <si>
    <t>第40回　函館東ライオンズ杯　U-11　フットサル大会</t>
    <rPh sb="0" eb="1">
      <t>ダイカイゼンニッポンショウネンタイカイハコダテヨセン</t>
    </rPh>
    <rPh sb="5" eb="7">
      <t>ハコダテ</t>
    </rPh>
    <phoneticPr fontId="1"/>
  </si>
  <si>
    <t>2回戦以降のアップは10分程度になります。</t>
    <rPh sb="1" eb="3">
      <t>カイセン</t>
    </rPh>
    <rPh sb="3" eb="5">
      <t>イコウ</t>
    </rPh>
    <rPh sb="12" eb="13">
      <t>フン</t>
    </rPh>
    <rPh sb="13" eb="15">
      <t>テイド</t>
    </rPh>
    <phoneticPr fontId="1"/>
  </si>
  <si>
    <t>9：00開場</t>
    <rPh sb="4" eb="6">
      <t>カイジョウ</t>
    </rPh>
    <phoneticPr fontId="1"/>
  </si>
  <si>
    <t>フロンティア</t>
  </si>
  <si>
    <t>グランツ</t>
  </si>
  <si>
    <t>ジュニオール J 1</t>
  </si>
  <si>
    <t>西部FC</t>
  </si>
  <si>
    <t>松前</t>
  </si>
  <si>
    <t>鷲の木</t>
  </si>
  <si>
    <t>今金</t>
  </si>
  <si>
    <t>スクールイエロー</t>
  </si>
  <si>
    <t>アストーレ</t>
  </si>
  <si>
    <t>エストレーラ</t>
  </si>
  <si>
    <t>砂原</t>
  </si>
  <si>
    <t>スクールホワイト</t>
  </si>
  <si>
    <t>CORAZON</t>
  </si>
  <si>
    <t>AVENDA  U12</t>
  </si>
  <si>
    <t>乙部</t>
  </si>
  <si>
    <t>八雲</t>
  </si>
  <si>
    <t>八幡</t>
  </si>
  <si>
    <t>サン・スポ</t>
  </si>
  <si>
    <t>AVENDA U11</t>
  </si>
  <si>
    <t>せたな</t>
  </si>
  <si>
    <t>ジュニオールJ 2</t>
  </si>
  <si>
    <t>サン・スポ2nd</t>
  </si>
  <si>
    <t>亀田マイナスポイント有</t>
    <rPh sb="0" eb="2">
      <t>カメダ</t>
    </rPh>
    <rPh sb="10" eb="11">
      <t>アリ</t>
    </rPh>
    <phoneticPr fontId="1"/>
  </si>
  <si>
    <t>A-1</t>
  </si>
  <si>
    <t>B-1</t>
  </si>
  <si>
    <t>PK</t>
  </si>
  <si>
    <t>4-3</t>
  </si>
  <si>
    <t>優勝</t>
    <rPh sb="0" eb="2">
      <t>ユウショウ</t>
    </rPh>
    <phoneticPr fontId="1"/>
  </si>
  <si>
    <t>準優勝</t>
    <rPh sb="0" eb="1">
      <t>ジュン</t>
    </rPh>
    <rPh sb="1" eb="3">
      <t>ユウショウ</t>
    </rPh>
    <phoneticPr fontId="1"/>
  </si>
  <si>
    <t>サン・スポ-ツクラブ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</si>
</sst>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43">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4"/>
      <color theme="1"/>
      <name val="ＭＳ ゴシック"/>
      <family val="3"/>
      <charset val="128"/>
    </font>
    <font>
      <sz val="36"/>
      <color theme="1"/>
      <name val="ＭＳ ゴシック"/>
      <family val="3"/>
      <charset val="128"/>
    </font>
    <font>
      <u/>
      <sz val="11"/>
      <color theme="10"/>
      <name val="游ゴシック"/>
      <family val="2"/>
      <charset val="128"/>
      <scheme val="minor"/>
    </font>
    <font>
      <u/>
      <sz val="11"/>
      <color theme="11"/>
      <name val="游ゴシック"/>
      <family val="2"/>
      <charset val="128"/>
      <scheme val="minor"/>
    </font>
    <font>
      <sz val="11"/>
      <color theme="1"/>
      <name val="游ゴシック"/>
      <family val="3"/>
      <charset val="128"/>
      <scheme val="minor"/>
    </font>
    <font>
      <sz val="11"/>
      <color theme="0"/>
      <name val="游ゴシック"/>
      <family val="2"/>
      <charset val="128"/>
      <scheme val="minor"/>
    </font>
    <font>
      <sz val="8"/>
      <color theme="0"/>
      <name val="游ゴシック"/>
      <family val="2"/>
      <charset val="128"/>
      <scheme val="minor"/>
    </font>
    <font>
      <sz val="8"/>
      <color theme="0"/>
      <name val="游ゴシック"/>
      <family val="3"/>
      <charset val="128"/>
      <scheme val="minor"/>
    </font>
    <font>
      <sz val="9"/>
      <color theme="1"/>
      <name val="游ゴシック"/>
      <family val="3"/>
      <charset val="128"/>
      <scheme val="minor"/>
    </font>
    <font>
      <sz val="9"/>
      <name val="ＭＳ Ｐゴシック"/>
      <family val="3"/>
      <charset val="128"/>
    </font>
    <font>
      <sz val="6"/>
      <name val="ＭＳ Ｐゴシック"/>
      <family val="3"/>
      <charset val="128"/>
    </font>
    <font>
      <sz val="11"/>
      <color theme="1"/>
      <name val="HGP創英角ｺﾞｼｯｸUB"/>
      <family val="3"/>
      <charset val="128"/>
    </font>
    <font>
      <sz val="14"/>
      <color theme="1"/>
      <name val="HG創英角ｺﾞｼｯｸUB"/>
      <family val="3"/>
      <charset val="128"/>
    </font>
    <font>
      <sz val="9"/>
      <color theme="1"/>
      <name val="ＭＳ ゴシック"/>
      <family val="3"/>
      <charset val="128"/>
    </font>
    <font>
      <sz val="11"/>
      <color theme="1"/>
      <name val="HG丸ｺﾞｼｯｸM-PRO"/>
      <family val="3"/>
      <charset val="128"/>
    </font>
    <font>
      <sz val="9"/>
      <color theme="1"/>
      <name val="HGP創英角ｺﾞｼｯｸUB"/>
      <family val="3"/>
      <charset val="128"/>
    </font>
    <font>
      <sz val="9"/>
      <color theme="1"/>
      <name val="HG丸ｺﾞｼｯｸM-PRO"/>
      <family val="3"/>
      <charset val="128"/>
    </font>
    <font>
      <sz val="18"/>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16"/>
      <name val="ＭＳ Ｐゴシック"/>
      <family val="3"/>
      <charset val="128"/>
    </font>
    <font>
      <b/>
      <sz val="11"/>
      <color theme="1"/>
      <name val="游ゴシック"/>
      <family val="2"/>
      <charset val="128"/>
      <scheme val="minor"/>
    </font>
    <font>
      <b/>
      <sz val="14"/>
      <color theme="1"/>
      <name val="ＭＳ ゴシック"/>
      <family val="3"/>
      <charset val="128"/>
    </font>
    <font>
      <b/>
      <sz val="11"/>
      <color theme="1"/>
      <name val="HGP創英角ｺﾞｼｯｸUB"/>
      <family val="3"/>
      <charset val="128"/>
    </font>
    <font>
      <b/>
      <sz val="12"/>
      <color theme="1"/>
      <name val="ＭＳ ゴシック"/>
      <family val="3"/>
      <charset val="128"/>
    </font>
    <font>
      <sz val="11"/>
      <color theme="0"/>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9"/>
      <color theme="1"/>
      <name val="游ゴシック"/>
      <family val="2"/>
      <charset val="128"/>
      <scheme val="minor"/>
    </font>
    <font>
      <b/>
      <sz val="11"/>
      <name val="游ゴシック "/>
      <family val="3"/>
      <charset val="128"/>
    </font>
    <font>
      <sz val="12"/>
      <color theme="1"/>
      <name val="游ゴシック"/>
      <family val="2"/>
      <charset val="128"/>
      <scheme val="minor"/>
    </font>
    <font>
      <b/>
      <sz val="14"/>
      <color theme="1"/>
      <name val="HG創英角ｺﾞｼｯｸUB"/>
      <family val="3"/>
      <charset val="128"/>
    </font>
    <font>
      <sz val="6"/>
      <color theme="1"/>
      <name val="游ゴシック"/>
      <family val="2"/>
      <charset val="128"/>
      <scheme val="minor"/>
    </font>
    <font>
      <sz val="4"/>
      <color theme="1"/>
      <name val="游ゴシック"/>
      <family val="2"/>
      <charset val="128"/>
      <scheme val="minor"/>
    </font>
    <font>
      <sz val="4"/>
      <color theme="1"/>
      <name val="游ゴシック"/>
      <family val="3"/>
      <charset val="128"/>
      <scheme val="minor"/>
    </font>
    <font>
      <b/>
      <sz val="9"/>
      <name val="ＭＳ Ｐゴシック"/>
      <family val="3"/>
      <charset val="128"/>
    </font>
    <font>
      <b/>
      <sz val="10"/>
      <name val="ＭＳ Ｐゴシック"/>
      <family val="3"/>
      <charset val="128"/>
    </font>
    <font>
      <b/>
      <sz val="9"/>
      <name val="游ゴシック "/>
      <family val="3"/>
      <charset val="128"/>
    </font>
  </fonts>
  <fills count="4">
    <fill>
      <patternFill patternType="none"/>
    </fill>
    <fill>
      <patternFill patternType="gray125"/>
    </fill>
    <fill>
      <patternFill patternType="solid">
        <fgColor theme="0"/>
        <bgColor indexed="64"/>
      </patternFill>
    </fill>
    <fill>
      <patternFill patternType="solid">
        <fgColor rgb="FFCCECFF"/>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double">
        <color indexed="64"/>
      </left>
      <right/>
      <top/>
      <bottom/>
      <diagonal/>
    </border>
    <border>
      <left/>
      <right/>
      <top style="double">
        <color auto="1"/>
      </top>
      <bottom/>
      <diagonal/>
    </border>
    <border>
      <left style="double">
        <color auto="1"/>
      </left>
      <right/>
      <top style="thin">
        <color auto="1"/>
      </top>
      <bottom/>
      <diagonal/>
    </border>
    <border>
      <left/>
      <right/>
      <top/>
      <bottom style="thin">
        <color theme="1"/>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theme="1"/>
      </top>
      <bottom/>
      <diagonal/>
    </border>
    <border>
      <left/>
      <right style="thin">
        <color theme="1"/>
      </right>
      <top/>
      <bottom/>
      <diagonal/>
    </border>
    <border>
      <left style="thin">
        <color theme="1"/>
      </left>
      <right/>
      <top/>
      <bottom/>
      <diagonal/>
    </border>
    <border>
      <left style="thin">
        <color theme="1"/>
      </left>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theme="1"/>
      </right>
      <top/>
      <bottom style="thin">
        <color auto="1"/>
      </bottom>
      <diagonal/>
    </border>
    <border>
      <left style="dotted">
        <color auto="1"/>
      </left>
      <right/>
      <top/>
      <bottom/>
      <diagonal/>
    </border>
    <border>
      <left style="dotted">
        <color auto="1"/>
      </left>
      <right style="thin">
        <color indexed="64"/>
      </right>
      <top/>
      <bottom/>
      <diagonal/>
    </border>
    <border>
      <left style="dotted">
        <color auto="1"/>
      </left>
      <right style="double">
        <color indexed="64"/>
      </right>
      <top/>
      <bottom/>
      <diagonal/>
    </border>
    <border>
      <left style="thin">
        <color theme="1"/>
      </left>
      <right/>
      <top style="thin">
        <color theme="1"/>
      </top>
      <bottom/>
      <diagonal/>
    </border>
    <border>
      <left/>
      <right style="thin">
        <color theme="1"/>
      </right>
      <top style="thin">
        <color theme="1"/>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auto="1"/>
      </bottom>
      <diagonal/>
    </border>
    <border>
      <left/>
      <right style="double">
        <color indexed="64"/>
      </right>
      <top style="double">
        <color indexed="64"/>
      </top>
      <bottom style="double">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right style="thick">
        <color rgb="FFFF0000"/>
      </right>
      <top/>
      <bottom style="thin">
        <color auto="1"/>
      </bottom>
      <diagonal/>
    </border>
    <border>
      <left/>
      <right style="thick">
        <color rgb="FFFF0000"/>
      </right>
      <top/>
      <bottom/>
      <diagonal/>
    </border>
    <border>
      <left/>
      <right style="thick">
        <color rgb="FFFF0000"/>
      </right>
      <top/>
      <bottom style="thick">
        <color rgb="FFFF0000"/>
      </bottom>
      <diagonal/>
    </border>
    <border>
      <left style="thick">
        <color rgb="FFFF0000"/>
      </left>
      <right/>
      <top/>
      <bottom style="thick">
        <color rgb="FFFF0000"/>
      </bottom>
      <diagonal/>
    </border>
    <border>
      <left style="thick">
        <color rgb="FFFF0000"/>
      </left>
      <right/>
      <top/>
      <bottom style="thin">
        <color auto="1"/>
      </bottom>
      <diagonal/>
    </border>
    <border>
      <left style="thick">
        <color rgb="FFFF0000"/>
      </left>
      <right/>
      <top/>
      <bottom/>
      <diagonal/>
    </border>
    <border>
      <left/>
      <right style="thick">
        <color rgb="FFFF0000"/>
      </right>
      <top/>
      <bottom style="thin">
        <color theme="1"/>
      </bottom>
      <diagonal/>
    </border>
    <border>
      <left style="thick">
        <color rgb="FFFF0000"/>
      </left>
      <right/>
      <top style="thin">
        <color theme="1"/>
      </top>
      <bottom/>
      <diagonal/>
    </border>
    <border>
      <left/>
      <right/>
      <top/>
      <bottom style="thick">
        <color rgb="FFFF0000"/>
      </bottom>
      <diagonal/>
    </border>
  </borders>
  <cellStyleXfs count="3">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404">
    <xf numFmtId="0" fontId="0" fillId="0" borderId="0" xfId="0">
      <alignment vertical="center"/>
    </xf>
    <xf numFmtId="0" fontId="2" fillId="0" borderId="7"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4" fillId="0" borderId="0" xfId="0" applyFont="1" applyFill="1" applyAlignment="1">
      <alignment horizontal="center" vertical="center" wrapText="1"/>
    </xf>
    <xf numFmtId="0" fontId="0" fillId="0" borderId="0" xfId="0" applyFont="1" applyFill="1">
      <alignment vertical="center"/>
    </xf>
    <xf numFmtId="0" fontId="0" fillId="0" borderId="0" xfId="0" applyFont="1" applyFill="1" applyAlignment="1">
      <alignment horizontal="center" vertical="center" shrinkToFit="1"/>
    </xf>
    <xf numFmtId="0" fontId="10" fillId="0" borderId="0" xfId="0" applyFont="1" applyFill="1">
      <alignment vertical="center"/>
    </xf>
    <xf numFmtId="0" fontId="11" fillId="0" borderId="0" xfId="0" applyFont="1" applyFill="1">
      <alignment vertical="center"/>
    </xf>
    <xf numFmtId="0" fontId="11" fillId="0" borderId="0" xfId="0" applyFont="1" applyFill="1" applyAlignment="1">
      <alignment horizontal="center" vertical="center"/>
    </xf>
    <xf numFmtId="0" fontId="9" fillId="0" borderId="0" xfId="0" applyFont="1" applyFill="1">
      <alignment vertical="center"/>
    </xf>
    <xf numFmtId="0" fontId="8" fillId="0" borderId="0" xfId="0" applyFont="1" applyFill="1">
      <alignment vertical="center"/>
    </xf>
    <xf numFmtId="0" fontId="15" fillId="0" borderId="0" xfId="0" applyFont="1" applyFill="1" applyBorder="1" applyAlignment="1">
      <alignment vertical="center"/>
    </xf>
    <xf numFmtId="0" fontId="18" fillId="0" borderId="0" xfId="0" applyFont="1" applyFill="1" applyBorder="1" applyAlignment="1">
      <alignment vertical="top" textRotation="255" shrinkToFit="1"/>
    </xf>
    <xf numFmtId="0" fontId="18" fillId="0" borderId="0" xfId="0" applyFont="1" applyFill="1" applyBorder="1" applyAlignment="1">
      <alignment vertical="top"/>
    </xf>
    <xf numFmtId="0" fontId="15"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15" fillId="0" borderId="0" xfId="0" applyFont="1" applyFill="1" applyBorder="1" applyAlignment="1">
      <alignment vertical="center" shrinkToFit="1"/>
    </xf>
    <xf numFmtId="0" fontId="15" fillId="0" borderId="7" xfId="0" applyFont="1" applyFill="1" applyBorder="1" applyAlignment="1">
      <alignment vertical="center"/>
    </xf>
    <xf numFmtId="0" fontId="15" fillId="0" borderId="6" xfId="0" applyFont="1" applyFill="1" applyBorder="1" applyAlignment="1">
      <alignment vertical="center"/>
    </xf>
    <xf numFmtId="0" fontId="15" fillId="0" borderId="4" xfId="0" applyFont="1" applyFill="1" applyBorder="1" applyAlignment="1">
      <alignment vertical="center"/>
    </xf>
    <xf numFmtId="0" fontId="15" fillId="0" borderId="5" xfId="0" applyFont="1" applyFill="1" applyBorder="1" applyAlignment="1">
      <alignment vertical="center"/>
    </xf>
    <xf numFmtId="0" fontId="17" fillId="0" borderId="0" xfId="0" applyFont="1" applyFill="1" applyBorder="1" applyAlignment="1">
      <alignment horizontal="center" vertical="center" wrapText="1"/>
    </xf>
    <xf numFmtId="0" fontId="17" fillId="0" borderId="7" xfId="0" applyFont="1" applyFill="1" applyBorder="1" applyAlignment="1">
      <alignment vertical="center"/>
    </xf>
    <xf numFmtId="0" fontId="17" fillId="0" borderId="6" xfId="0" applyFont="1" applyFill="1" applyBorder="1" applyAlignment="1">
      <alignment vertical="center"/>
    </xf>
    <xf numFmtId="0" fontId="17" fillId="0" borderId="0" xfId="0" applyFont="1" applyFill="1" applyBorder="1" applyAlignment="1">
      <alignment vertical="center"/>
    </xf>
    <xf numFmtId="0" fontId="17" fillId="0" borderId="4" xfId="0" applyFont="1" applyFill="1" applyBorder="1" applyAlignment="1">
      <alignment vertical="center"/>
    </xf>
    <xf numFmtId="0" fontId="21" fillId="0" borderId="0" xfId="0" applyFont="1" applyBorder="1" applyAlignment="1"/>
    <xf numFmtId="0" fontId="0" fillId="0" borderId="0" xfId="0" applyBorder="1" applyAlignment="1"/>
    <xf numFmtId="0" fontId="0" fillId="0" borderId="0" xfId="0" applyBorder="1" applyAlignment="1">
      <alignment horizontal="center"/>
    </xf>
    <xf numFmtId="0" fontId="23" fillId="0" borderId="0" xfId="0" applyFont="1" applyBorder="1" applyAlignment="1">
      <alignment horizontal="left"/>
    </xf>
    <xf numFmtId="0" fontId="0" fillId="0" borderId="12" xfId="0" applyBorder="1" applyAlignment="1"/>
    <xf numFmtId="0" fontId="25" fillId="0" borderId="0" xfId="0" applyFont="1" applyAlignment="1">
      <alignment horizontal="center" vertical="center"/>
    </xf>
    <xf numFmtId="0" fontId="0" fillId="0" borderId="14" xfId="0" applyBorder="1" applyAlignment="1"/>
    <xf numFmtId="0" fontId="15" fillId="2" borderId="0" xfId="0" applyFont="1" applyFill="1" applyBorder="1" applyAlignment="1">
      <alignment vertical="center" shrinkToFit="1"/>
    </xf>
    <xf numFmtId="0" fontId="24" fillId="0" borderId="0" xfId="0" applyFont="1" applyBorder="1" applyAlignment="1">
      <alignment horizontal="distributed" vertical="center" wrapText="1" shrinkToFit="1"/>
    </xf>
    <xf numFmtId="0" fontId="0" fillId="0" borderId="36" xfId="0" applyBorder="1" applyAlignment="1"/>
    <xf numFmtId="0" fontId="0" fillId="0" borderId="36" xfId="0" applyBorder="1" applyAlignment="1">
      <alignment horizontal="center"/>
    </xf>
    <xf numFmtId="0" fontId="25" fillId="0" borderId="0" xfId="0" applyFont="1" applyBorder="1" applyAlignment="1">
      <alignment horizontal="center" vertical="center"/>
    </xf>
    <xf numFmtId="0" fontId="0" fillId="0" borderId="36" xfId="0" applyBorder="1" applyAlignment="1">
      <alignment horizontal="center" vertical="center"/>
    </xf>
    <xf numFmtId="0" fontId="0" fillId="0" borderId="38" xfId="0" applyBorder="1" applyAlignment="1"/>
    <xf numFmtId="0" fontId="19" fillId="0" borderId="0" xfId="0" applyFont="1" applyFill="1" applyBorder="1" applyAlignment="1">
      <alignment horizontal="left" vertical="top" wrapText="1" indent="1"/>
    </xf>
    <xf numFmtId="0" fontId="13" fillId="0" borderId="0" xfId="0" applyFont="1" applyAlignment="1">
      <alignment horizontal="left" vertical="top" wrapText="1" indent="1"/>
    </xf>
    <xf numFmtId="0" fontId="15" fillId="0" borderId="0"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3" fillId="0" borderId="36" xfId="0" applyFont="1" applyBorder="1" applyAlignment="1">
      <alignment horizontal="left" vertical="top" wrapText="1" indent="1"/>
    </xf>
    <xf numFmtId="0" fontId="15" fillId="0" borderId="36" xfId="0" applyFont="1" applyFill="1" applyBorder="1" applyAlignment="1">
      <alignment vertical="center"/>
    </xf>
    <xf numFmtId="0" fontId="18" fillId="0" borderId="36" xfId="0" applyFont="1" applyFill="1" applyBorder="1" applyAlignment="1">
      <alignment vertical="top" textRotation="255" shrinkToFit="1"/>
    </xf>
    <xf numFmtId="0" fontId="15" fillId="0" borderId="12" xfId="0" applyFont="1" applyFill="1" applyBorder="1" applyAlignment="1">
      <alignment vertical="center"/>
    </xf>
    <xf numFmtId="0" fontId="0" fillId="0" borderId="0" xfId="0" applyAlignment="1">
      <alignment horizontal="center" vertical="center" wrapText="1"/>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29" fillId="0" borderId="1" xfId="0" applyFont="1" applyFill="1" applyBorder="1" applyAlignment="1">
      <alignment horizontal="center" vertical="center"/>
    </xf>
    <xf numFmtId="0" fontId="30" fillId="0" borderId="0" xfId="0" applyFont="1" applyFill="1">
      <alignment vertical="center"/>
    </xf>
    <xf numFmtId="176" fontId="3" fillId="0" borderId="13" xfId="0" applyNumberFormat="1" applyFont="1" applyFill="1" applyBorder="1" applyAlignment="1">
      <alignment horizontal="center" vertical="center" shrinkToFit="1"/>
    </xf>
    <xf numFmtId="176" fontId="0" fillId="0" borderId="12" xfId="0" applyNumberFormat="1" applyBorder="1" applyAlignment="1">
      <alignment shrinkToFit="1"/>
    </xf>
    <xf numFmtId="176" fontId="0" fillId="0" borderId="37" xfId="0" applyNumberFormat="1" applyBorder="1" applyAlignment="1">
      <alignment shrinkToFit="1"/>
    </xf>
    <xf numFmtId="176" fontId="0" fillId="0" borderId="0" xfId="0" applyNumberFormat="1" applyAlignment="1">
      <alignment shrinkToFit="1"/>
    </xf>
    <xf numFmtId="176" fontId="0" fillId="0" borderId="36" xfId="0" applyNumberFormat="1" applyBorder="1" applyAlignment="1">
      <alignment shrinkToFit="1"/>
    </xf>
    <xf numFmtId="0" fontId="12" fillId="0" borderId="0" xfId="0" applyFont="1" applyProtection="1">
      <alignment vertical="center"/>
      <protection locked="0"/>
    </xf>
    <xf numFmtId="0" fontId="15" fillId="0" borderId="0" xfId="0" applyFont="1" applyFill="1" applyBorder="1" applyAlignment="1">
      <alignment vertical="center"/>
    </xf>
    <xf numFmtId="0" fontId="3" fillId="0" borderId="1" xfId="0" applyFont="1" applyFill="1" applyBorder="1" applyAlignment="1">
      <alignment horizontal="center" vertical="center" shrinkToFit="1"/>
    </xf>
    <xf numFmtId="0" fontId="2" fillId="0" borderId="6"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15" fillId="0" borderId="0" xfId="0" applyFont="1" applyFill="1" applyBorder="1" applyAlignment="1">
      <alignment vertical="center" wrapText="1"/>
    </xf>
    <xf numFmtId="0" fontId="19" fillId="0" borderId="0" xfId="0" applyFont="1" applyFill="1" applyBorder="1" applyAlignment="1">
      <alignment horizontal="distributed" vertical="center" wrapText="1"/>
    </xf>
    <xf numFmtId="0" fontId="0" fillId="0" borderId="0" xfId="0" applyFont="1" applyBorder="1" applyAlignment="1">
      <alignment horizontal="distributed" vertical="center" wrapText="1" shrinkToFit="1"/>
    </xf>
    <xf numFmtId="0" fontId="0" fillId="0" borderId="0" xfId="0" applyAlignment="1">
      <alignment vertical="center"/>
    </xf>
    <xf numFmtId="0" fontId="0" fillId="0" borderId="0" xfId="0" applyAlignment="1">
      <alignment horizontal="center" vertical="center"/>
    </xf>
    <xf numFmtId="0" fontId="26" fillId="0" borderId="0" xfId="0" applyFont="1" applyAlignment="1">
      <alignment horizontal="distributed" vertical="center" indent="3"/>
    </xf>
    <xf numFmtId="0" fontId="0" fillId="0" borderId="0" xfId="0" applyFont="1" applyAlignment="1">
      <alignment horizontal="distributed" vertical="center" shrinkToFit="1"/>
    </xf>
    <xf numFmtId="0" fontId="0" fillId="0" borderId="0" xfId="0" applyFont="1" applyBorder="1" applyAlignment="1">
      <alignment horizontal="distributed" vertical="center" shrinkToFit="1"/>
    </xf>
    <xf numFmtId="0" fontId="22" fillId="0" borderId="0" xfId="0" applyFont="1" applyAlignment="1">
      <alignment horizontal="center" vertical="center"/>
    </xf>
    <xf numFmtId="0" fontId="0" fillId="0" borderId="0" xfId="0" applyAlignment="1">
      <alignment horizontal="center"/>
    </xf>
    <xf numFmtId="0" fontId="0" fillId="0" borderId="0" xfId="0" applyAlignment="1"/>
    <xf numFmtId="0" fontId="0" fillId="0" borderId="0" xfId="0" applyFont="1" applyFill="1" applyBorder="1" applyAlignment="1">
      <alignment vertical="center" wrapTex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3" fillId="0" borderId="1"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3"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3" fillId="0" borderId="1" xfId="0" applyFont="1" applyBorder="1" applyAlignment="1">
      <alignment horizontal="center" vertical="center" shrinkToFit="1"/>
    </xf>
    <xf numFmtId="176" fontId="3" fillId="0" borderId="13" xfId="0" applyNumberFormat="1"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3" fillId="0" borderId="1" xfId="0" applyFont="1" applyBorder="1" applyAlignment="1">
      <alignment horizontal="center" vertical="center" shrinkToFit="1"/>
    </xf>
    <xf numFmtId="0" fontId="3" fillId="0" borderId="13"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3" fillId="0" borderId="1" xfId="0" applyFont="1" applyBorder="1" applyAlignment="1">
      <alignment horizontal="center" vertical="center" shrinkToFit="1"/>
    </xf>
    <xf numFmtId="0" fontId="3" fillId="0" borderId="13"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3" fillId="0" borderId="1" xfId="0" applyFont="1" applyBorder="1" applyAlignment="1">
      <alignment horizontal="center" vertical="center" shrinkToFit="1"/>
    </xf>
    <xf numFmtId="0" fontId="3" fillId="0" borderId="13"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3" fillId="0" borderId="1" xfId="0" applyFont="1" applyBorder="1" applyAlignment="1">
      <alignment horizontal="center" vertical="center" shrinkToFit="1"/>
    </xf>
    <xf numFmtId="0" fontId="3" fillId="0" borderId="13"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3" fillId="0" borderId="1" xfId="0" applyFont="1" applyBorder="1" applyAlignment="1">
      <alignment horizontal="center" vertical="center" shrinkToFit="1"/>
    </xf>
    <xf numFmtId="0" fontId="37" fillId="0" borderId="0" xfId="0" applyFont="1" applyFill="1">
      <alignment vertical="center"/>
    </xf>
    <xf numFmtId="0" fontId="38" fillId="0" borderId="0" xfId="0" applyFont="1" applyFill="1">
      <alignment vertical="center"/>
    </xf>
    <xf numFmtId="0" fontId="0" fillId="0" borderId="0" xfId="0" applyAlignment="1"/>
    <xf numFmtId="0" fontId="0" fillId="0" borderId="0" xfId="0" applyBorder="1" applyAlignment="1"/>
    <xf numFmtId="0" fontId="0" fillId="0" borderId="0" xfId="0">
      <alignment vertical="center"/>
    </xf>
    <xf numFmtId="0" fontId="0" fillId="0" borderId="7" xfId="0" applyBorder="1" applyAlignment="1"/>
    <xf numFmtId="0" fontId="23" fillId="0" borderId="0" xfId="0" applyFont="1" applyAlignment="1">
      <alignment horizontal="right" wrapText="1"/>
    </xf>
    <xf numFmtId="0" fontId="24" fillId="0" borderId="17" xfId="0" applyFont="1" applyBorder="1" applyAlignment="1"/>
    <xf numFmtId="0" fontId="24" fillId="0" borderId="0" xfId="0" applyFont="1" applyAlignment="1"/>
    <xf numFmtId="0" fontId="24" fillId="0" borderId="17" xfId="0" applyFont="1" applyBorder="1" applyAlignment="1">
      <alignment horizontal="left"/>
    </xf>
    <xf numFmtId="0" fontId="24" fillId="0" borderId="24" xfId="0" applyFont="1" applyBorder="1" applyAlignment="1"/>
    <xf numFmtId="0" fontId="23" fillId="0" borderId="0" xfId="0" applyFont="1" applyAlignment="1">
      <alignment horizontal="left"/>
    </xf>
    <xf numFmtId="0" fontId="24" fillId="0" borderId="12" xfId="0" applyFont="1" applyBorder="1" applyAlignment="1"/>
    <xf numFmtId="0" fontId="24" fillId="0" borderId="26" xfId="0" applyFont="1" applyBorder="1" applyAlignment="1"/>
    <xf numFmtId="0" fontId="0" fillId="0" borderId="12" xfId="0" applyBorder="1" applyAlignment="1"/>
    <xf numFmtId="0" fontId="0" fillId="0" borderId="5" xfId="0" applyBorder="1" applyAlignment="1"/>
    <xf numFmtId="0" fontId="0" fillId="0" borderId="27" xfId="0" applyBorder="1" applyAlignment="1"/>
    <xf numFmtId="0" fontId="24" fillId="0" borderId="0" xfId="0" applyFont="1" applyAlignment="1">
      <alignment horizontal="left"/>
    </xf>
    <xf numFmtId="0" fontId="24" fillId="0" borderId="0" xfId="0" applyFont="1" applyAlignment="1">
      <alignment horizontal="center" wrapText="1"/>
    </xf>
    <xf numFmtId="0" fontId="0" fillId="0" borderId="6" xfId="0" applyBorder="1" applyAlignment="1"/>
    <xf numFmtId="0" fontId="24" fillId="0" borderId="0" xfId="0" applyFont="1" applyAlignment="1">
      <alignment horizontal="distributed" vertical="center" wrapText="1" shrinkToFit="1"/>
    </xf>
    <xf numFmtId="0" fontId="24" fillId="0" borderId="36" xfId="0" applyFont="1" applyBorder="1" applyAlignment="1">
      <alignment horizontal="center" wrapText="1"/>
    </xf>
    <xf numFmtId="0" fontId="0" fillId="0" borderId="36" xfId="0" applyBorder="1" applyAlignment="1"/>
    <xf numFmtId="0" fontId="24" fillId="0" borderId="36" xfId="0" applyFont="1" applyBorder="1" applyAlignment="1">
      <alignment horizontal="distributed" vertical="center" wrapText="1" shrinkToFit="1"/>
    </xf>
    <xf numFmtId="0" fontId="24" fillId="0" borderId="0" xfId="0" applyFont="1" applyAlignment="1">
      <alignment horizontal="center" vertical="center" wrapText="1" shrinkToFit="1"/>
    </xf>
    <xf numFmtId="0" fontId="0" fillId="0" borderId="17" xfId="0" applyBorder="1" applyAlignment="1"/>
    <xf numFmtId="0" fontId="24" fillId="0" borderId="26" xfId="0" applyFont="1" applyBorder="1" applyAlignment="1">
      <alignment vertical="top"/>
    </xf>
    <xf numFmtId="0" fontId="24" fillId="0" borderId="0" xfId="0" applyFont="1" applyAlignment="1">
      <alignment vertical="top"/>
    </xf>
    <xf numFmtId="0" fontId="24" fillId="0" borderId="0" xfId="0" applyFont="1" applyAlignment="1">
      <alignment horizontal="center" vertical="center"/>
    </xf>
    <xf numFmtId="0" fontId="0" fillId="0" borderId="50" xfId="0" applyBorder="1" applyAlignment="1"/>
    <xf numFmtId="0" fontId="0" fillId="0" borderId="49" xfId="0" applyBorder="1" applyAlignment="1"/>
    <xf numFmtId="0" fontId="24" fillId="0" borderId="8" xfId="0" applyFont="1" applyBorder="1" applyAlignment="1"/>
    <xf numFmtId="0" fontId="24" fillId="0" borderId="50" xfId="0" applyFont="1" applyBorder="1" applyAlignment="1"/>
    <xf numFmtId="0" fontId="41" fillId="0" borderId="52" xfId="0" applyFont="1" applyBorder="1" applyAlignment="1">
      <alignment horizontal="center"/>
    </xf>
    <xf numFmtId="0" fontId="24" fillId="0" borderId="54" xfId="0" applyFont="1" applyBorder="1" applyAlignment="1"/>
    <xf numFmtId="0" fontId="0" fillId="0" borderId="53" xfId="0" applyBorder="1" applyAlignment="1"/>
    <xf numFmtId="0" fontId="41" fillId="0" borderId="7" xfId="0" applyFont="1" applyBorder="1" applyAlignment="1">
      <alignment horizontal="center"/>
    </xf>
    <xf numFmtId="0" fontId="40" fillId="0" borderId="51" xfId="0" applyFont="1" applyBorder="1" applyAlignment="1">
      <alignment horizontal="center"/>
    </xf>
    <xf numFmtId="0" fontId="0" fillId="0" borderId="55" xfId="0" applyBorder="1" applyAlignment="1"/>
    <xf numFmtId="0" fontId="41" fillId="0" borderId="51" xfId="0" applyFont="1" applyBorder="1" applyAlignment="1">
      <alignment horizontal="center"/>
    </xf>
    <xf numFmtId="0" fontId="24" fillId="0" borderId="54" xfId="0" applyFont="1" applyBorder="1" applyAlignment="1">
      <alignment vertical="top"/>
    </xf>
    <xf numFmtId="0" fontId="24" fillId="0" borderId="0" xfId="0" applyFont="1" applyBorder="1" applyAlignment="1"/>
    <xf numFmtId="0" fontId="24" fillId="0" borderId="56" xfId="0" applyFont="1" applyBorder="1" applyAlignment="1"/>
    <xf numFmtId="0" fontId="24" fillId="0" borderId="50" xfId="0" applyFont="1" applyBorder="1" applyAlignment="1">
      <alignment vertical="top"/>
    </xf>
    <xf numFmtId="0" fontId="41" fillId="0" borderId="0" xfId="0" applyFont="1" applyAlignment="1">
      <alignment horizontal="center"/>
    </xf>
    <xf numFmtId="0" fontId="24" fillId="0" borderId="0" xfId="0" applyFont="1" applyAlignment="1">
      <alignment horizontal="left" vertical="center" wrapText="1"/>
    </xf>
    <xf numFmtId="0" fontId="24" fillId="0" borderId="50" xfId="0" applyFont="1" applyBorder="1" applyAlignment="1">
      <alignment horizontal="center" vertical="center"/>
    </xf>
    <xf numFmtId="0" fontId="24" fillId="0" borderId="57" xfId="0" applyFont="1" applyBorder="1" applyAlignment="1"/>
    <xf numFmtId="0" fontId="24" fillId="0" borderId="57" xfId="0" applyFont="1" applyBorder="1" applyAlignment="1">
      <alignment horizontal="left"/>
    </xf>
    <xf numFmtId="0" fontId="41" fillId="0" borderId="17" xfId="0" applyFont="1" applyBorder="1" applyAlignment="1">
      <alignment horizontal="center"/>
    </xf>
    <xf numFmtId="0" fontId="0" fillId="0" borderId="24" xfId="0" applyBorder="1" applyAlignment="1"/>
    <xf numFmtId="0" fontId="0" fillId="0" borderId="54" xfId="0" applyBorder="1" applyAlignment="1"/>
    <xf numFmtId="0" fontId="24" fillId="0" borderId="54" xfId="0" applyFont="1" applyBorder="1" applyAlignment="1">
      <alignment horizontal="left" vertical="center" wrapText="1"/>
    </xf>
    <xf numFmtId="0" fontId="0" fillId="0" borderId="0" xfId="0" applyBorder="1" applyAlignment="1"/>
    <xf numFmtId="0" fontId="23" fillId="0" borderId="0" xfId="0" applyFont="1" applyBorder="1" applyAlignment="1">
      <alignment horizontal="right" wrapText="1"/>
    </xf>
    <xf numFmtId="0" fontId="23" fillId="0" borderId="50" xfId="0" applyFont="1" applyBorder="1" applyAlignment="1">
      <alignment horizontal="right" wrapText="1"/>
    </xf>
    <xf numFmtId="0" fontId="0" fillId="0" borderId="57" xfId="0" applyBorder="1" applyAlignment="1"/>
    <xf numFmtId="0" fontId="24" fillId="0" borderId="0" xfId="0" applyFont="1" applyBorder="1" applyAlignment="1">
      <alignment horizontal="center" vertical="center"/>
    </xf>
    <xf numFmtId="0" fontId="0" fillId="0" borderId="0" xfId="0">
      <alignment vertical="center"/>
    </xf>
    <xf numFmtId="0" fontId="15" fillId="0" borderId="0" xfId="0" applyFont="1" applyFill="1" applyBorder="1" applyAlignment="1">
      <alignment vertical="center"/>
    </xf>
    <xf numFmtId="0" fontId="0" fillId="0" borderId="0" xfId="0" applyAlignment="1">
      <alignment vertical="center"/>
    </xf>
    <xf numFmtId="176" fontId="15" fillId="2" borderId="9" xfId="0" applyNumberFormat="1" applyFont="1" applyFill="1" applyBorder="1" applyAlignment="1">
      <alignment horizontal="left" vertical="center" shrinkToFit="1"/>
    </xf>
    <xf numFmtId="176" fontId="15" fillId="2" borderId="10" xfId="0" applyNumberFormat="1" applyFont="1" applyFill="1" applyBorder="1" applyAlignment="1">
      <alignment horizontal="left" vertical="center" shrinkToFit="1"/>
    </xf>
    <xf numFmtId="176" fontId="0" fillId="0" borderId="11" xfId="0" applyNumberFormat="1" applyBorder="1" applyAlignment="1">
      <alignment horizontal="left" vertical="center" shrinkToFit="1"/>
    </xf>
    <xf numFmtId="176" fontId="0" fillId="2" borderId="10" xfId="0" applyNumberFormat="1" applyFill="1" applyBorder="1" applyAlignment="1">
      <alignment horizontal="left" vertical="center" shrinkToFit="1"/>
    </xf>
    <xf numFmtId="0" fontId="18" fillId="0" borderId="1" xfId="0" applyFont="1" applyFill="1" applyBorder="1" applyAlignment="1">
      <alignment horizontal="center" vertical="top" textRotation="255" shrinkToFit="1"/>
    </xf>
    <xf numFmtId="0" fontId="17" fillId="0" borderId="2"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3" xfId="0" applyFont="1" applyFill="1" applyBorder="1" applyAlignment="1">
      <alignment horizontal="center" vertical="center"/>
    </xf>
    <xf numFmtId="0" fontId="15" fillId="0" borderId="1" xfId="0" applyFont="1" applyFill="1" applyBorder="1" applyAlignment="1">
      <alignment horizontal="center" vertical="center"/>
    </xf>
    <xf numFmtId="0" fontId="19" fillId="0" borderId="0" xfId="0" applyFont="1" applyFill="1" applyBorder="1" applyAlignment="1">
      <alignment horizontal="distributed" vertical="center" indent="1"/>
    </xf>
    <xf numFmtId="0" fontId="20" fillId="0" borderId="1" xfId="0" applyFont="1" applyFill="1" applyBorder="1" applyAlignment="1">
      <alignment horizontal="center" vertical="top" textRotation="255" shrinkToFit="1"/>
    </xf>
    <xf numFmtId="0" fontId="15" fillId="0" borderId="0" xfId="0" applyFont="1" applyFill="1" applyBorder="1" applyAlignment="1">
      <alignment horizontal="center" vertical="center" shrinkToFit="1"/>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15" fillId="0" borderId="0" xfId="0" applyFont="1" applyFill="1" applyBorder="1" applyAlignment="1">
      <alignment horizontal="distributed" vertical="center" indent="1"/>
    </xf>
    <xf numFmtId="0" fontId="0" fillId="0" borderId="0" xfId="0" applyAlignment="1">
      <alignment horizontal="distributed" vertical="center" indent="1"/>
    </xf>
    <xf numFmtId="0" fontId="15" fillId="0" borderId="1" xfId="0" applyFont="1" applyFill="1" applyBorder="1" applyAlignment="1">
      <alignment horizontal="center" vertical="center" shrinkToFit="1"/>
    </xf>
    <xf numFmtId="0" fontId="15" fillId="3" borderId="1" xfId="0" applyFont="1" applyFill="1" applyBorder="1" applyAlignment="1">
      <alignment horizontal="center" vertical="center" shrinkToFit="1"/>
    </xf>
    <xf numFmtId="0" fontId="28" fillId="3" borderId="9" xfId="0" applyFont="1" applyFill="1" applyBorder="1" applyAlignment="1">
      <alignment horizontal="center" vertical="center" shrinkToFit="1"/>
    </xf>
    <xf numFmtId="0" fontId="28" fillId="3" borderId="10" xfId="0" applyFont="1" applyFill="1" applyBorder="1" applyAlignment="1">
      <alignment horizontal="center" vertical="center" shrinkToFit="1"/>
    </xf>
    <xf numFmtId="0" fontId="28" fillId="3" borderId="11" xfId="0" applyFont="1" applyFill="1" applyBorder="1" applyAlignment="1">
      <alignment horizontal="center" vertical="center" shrinkToFit="1"/>
    </xf>
    <xf numFmtId="0" fontId="36" fillId="0" borderId="0" xfId="0" applyFont="1" applyFill="1" applyBorder="1" applyAlignment="1">
      <alignment horizontal="center" vertical="center" wrapText="1"/>
    </xf>
    <xf numFmtId="0" fontId="36" fillId="0" borderId="0" xfId="0" applyFont="1" applyFill="1" applyBorder="1" applyAlignment="1">
      <alignment horizontal="center" vertical="center"/>
    </xf>
    <xf numFmtId="0" fontId="15" fillId="3" borderId="9" xfId="0" applyFont="1" applyFill="1" applyBorder="1" applyAlignment="1">
      <alignment horizontal="center" vertical="center" shrinkToFit="1"/>
    </xf>
    <xf numFmtId="0" fontId="15" fillId="3" borderId="10" xfId="0" applyFont="1" applyFill="1" applyBorder="1" applyAlignment="1">
      <alignment horizontal="center" vertical="center" shrinkToFit="1"/>
    </xf>
    <xf numFmtId="0" fontId="15" fillId="3" borderId="11"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39" fillId="0" borderId="8" xfId="0" applyFont="1" applyFill="1" applyBorder="1" applyAlignment="1">
      <alignment horizontal="right" vertical="center"/>
    </xf>
    <xf numFmtId="0" fontId="39" fillId="0" borderId="8" xfId="0" applyFont="1" applyBorder="1" applyAlignment="1">
      <alignment horizontal="right"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176" fontId="3" fillId="0" borderId="9" xfId="0" applyNumberFormat="1" applyFont="1" applyFill="1" applyBorder="1" applyAlignment="1">
      <alignment horizontal="center" vertical="center" shrinkToFit="1"/>
    </xf>
    <xf numFmtId="176" fontId="3" fillId="0" borderId="10" xfId="0" applyNumberFormat="1" applyFont="1" applyFill="1" applyBorder="1" applyAlignment="1">
      <alignment horizontal="center" vertical="center" shrinkToFit="1"/>
    </xf>
    <xf numFmtId="176" fontId="3" fillId="0" borderId="11" xfId="0" applyNumberFormat="1" applyFont="1" applyFill="1" applyBorder="1" applyAlignment="1">
      <alignment horizontal="center" vertical="center" shrinkToFit="1"/>
    </xf>
    <xf numFmtId="0" fontId="27" fillId="0" borderId="0" xfId="0" applyFont="1" applyFill="1" applyAlignment="1">
      <alignment horizontal="distributed" vertical="center" indent="3"/>
    </xf>
    <xf numFmtId="0" fontId="29" fillId="0" borderId="0" xfId="0" applyFont="1" applyFill="1" applyAlignment="1">
      <alignment horizontal="distributed" vertical="center" indent="3"/>
    </xf>
    <xf numFmtId="0" fontId="35" fillId="0" borderId="0" xfId="0" applyFont="1" applyAlignment="1">
      <alignment horizontal="distributed" vertical="center" indent="3"/>
    </xf>
    <xf numFmtId="0" fontId="0" fillId="0" borderId="0" xfId="0" applyAlignment="1">
      <alignment horizontal="distributed" vertical="center" indent="3"/>
    </xf>
    <xf numFmtId="0" fontId="24" fillId="0" borderId="26" xfId="0" applyFont="1" applyBorder="1" applyAlignment="1">
      <alignment horizontal="center"/>
    </xf>
    <xf numFmtId="0" fontId="24" fillId="0" borderId="50" xfId="0" applyFont="1" applyBorder="1" applyAlignment="1">
      <alignment horizontal="center"/>
    </xf>
    <xf numFmtId="20" fontId="41" fillId="0" borderId="0" xfId="0" applyNumberFormat="1" applyFont="1" applyAlignment="1">
      <alignment horizontal="center" shrinkToFit="1"/>
    </xf>
    <xf numFmtId="20" fontId="41" fillId="0" borderId="25" xfId="0" applyNumberFormat="1" applyFont="1" applyBorder="1" applyAlignment="1">
      <alignment horizontal="center" shrinkToFit="1"/>
    </xf>
    <xf numFmtId="20" fontId="24" fillId="0" borderId="12" xfId="0" applyNumberFormat="1" applyFont="1" applyBorder="1" applyAlignment="1">
      <alignment horizontal="center" vertical="top" shrinkToFit="1"/>
    </xf>
    <xf numFmtId="20" fontId="24" fillId="0" borderId="50" xfId="0" applyNumberFormat="1" applyFont="1" applyBorder="1" applyAlignment="1">
      <alignment horizontal="center" vertical="top" shrinkToFit="1"/>
    </xf>
    <xf numFmtId="20" fontId="24" fillId="0" borderId="0" xfId="0" applyNumberFormat="1" applyFont="1" applyAlignment="1">
      <alignment horizontal="center" vertical="top" shrinkToFit="1"/>
    </xf>
    <xf numFmtId="20" fontId="24" fillId="0" borderId="0" xfId="0" applyNumberFormat="1" applyFont="1" applyAlignment="1">
      <alignment horizontal="center" shrinkToFit="1"/>
    </xf>
    <xf numFmtId="20" fontId="24" fillId="0" borderId="25" xfId="0" applyNumberFormat="1" applyFont="1" applyBorder="1" applyAlignment="1">
      <alignment horizontal="center" vertical="top" shrinkToFit="1"/>
    </xf>
    <xf numFmtId="0" fontId="13" fillId="0" borderId="2"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23" xfId="0" applyFont="1" applyFill="1"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34" xfId="0" applyBorder="1" applyAlignment="1">
      <alignment horizontal="center" vertical="center"/>
    </xf>
    <xf numFmtId="20" fontId="0" fillId="0" borderId="2" xfId="0" applyNumberFormat="1" applyBorder="1" applyAlignment="1">
      <alignment horizontal="center" vertical="center"/>
    </xf>
    <xf numFmtId="20" fontId="0" fillId="0" borderId="8" xfId="0" applyNumberFormat="1" applyBorder="1" applyAlignment="1">
      <alignment horizontal="center" vertical="center"/>
    </xf>
    <xf numFmtId="20" fontId="0" fillId="0" borderId="32" xfId="0" applyNumberFormat="1" applyBorder="1" applyAlignment="1">
      <alignment horizontal="center" vertical="center"/>
    </xf>
    <xf numFmtId="20" fontId="0" fillId="0" borderId="33" xfId="0" applyNumberFormat="1" applyBorder="1" applyAlignment="1">
      <alignment horizontal="center" vertical="center"/>
    </xf>
    <xf numFmtId="20" fontId="0" fillId="0" borderId="22" xfId="0" applyNumberFormat="1" applyBorder="1" applyAlignment="1">
      <alignment horizontal="center" vertical="center"/>
    </xf>
    <xf numFmtId="20" fontId="0" fillId="0" borderId="23" xfId="0" applyNumberFormat="1" applyBorder="1" applyAlignment="1">
      <alignment horizontal="center" vertical="center"/>
    </xf>
    <xf numFmtId="0" fontId="24" fillId="0" borderId="16"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21" xfId="0" applyFont="1" applyBorder="1" applyAlignment="1">
      <alignment horizontal="center" vertical="center" shrinkToFit="1"/>
    </xf>
    <xf numFmtId="0" fontId="24" fillId="0" borderId="22" xfId="0" applyFont="1" applyBorder="1" applyAlignment="1">
      <alignment horizontal="center" vertical="center" shrinkToFit="1"/>
    </xf>
    <xf numFmtId="0" fontId="23" fillId="0" borderId="8" xfId="0" applyFont="1" applyBorder="1" applyAlignment="1">
      <alignment horizontal="center" vertical="center"/>
    </xf>
    <xf numFmtId="0" fontId="23" fillId="0" borderId="22" xfId="0" applyFont="1" applyBorder="1" applyAlignment="1">
      <alignment horizontal="center" vertical="center"/>
    </xf>
    <xf numFmtId="0" fontId="24" fillId="0" borderId="3" xfId="0" applyFont="1" applyBorder="1" applyAlignment="1">
      <alignment horizontal="center" vertical="center" shrinkToFit="1"/>
    </xf>
    <xf numFmtId="0" fontId="24" fillId="0" borderId="34" xfId="0" applyFont="1" applyBorder="1" applyAlignment="1">
      <alignment horizontal="center" vertical="center" shrinkToFit="1"/>
    </xf>
    <xf numFmtId="0" fontId="0" fillId="0" borderId="30" xfId="0" applyBorder="1" applyAlignment="1">
      <alignment horizontal="center" vertical="center"/>
    </xf>
    <xf numFmtId="0" fontId="0" fillId="0" borderId="6" xfId="0" applyBorder="1" applyAlignment="1">
      <alignment horizontal="center" vertical="center"/>
    </xf>
    <xf numFmtId="20" fontId="0" fillId="0" borderId="5" xfId="0" applyNumberFormat="1" applyBorder="1" applyAlignment="1">
      <alignment horizontal="center" vertical="center"/>
    </xf>
    <xf numFmtId="20" fontId="0" fillId="0" borderId="7" xfId="0" applyNumberFormat="1" applyBorder="1" applyAlignment="1">
      <alignment horizontal="center" vertical="center"/>
    </xf>
    <xf numFmtId="20" fontId="0" fillId="0" borderId="31" xfId="0" applyNumberFormat="1" applyBorder="1" applyAlignment="1">
      <alignment horizontal="center" vertical="center"/>
    </xf>
    <xf numFmtId="0" fontId="24" fillId="0" borderId="30" xfId="0" applyFont="1" applyBorder="1" applyAlignment="1">
      <alignment horizontal="center" vertical="center" shrinkToFit="1"/>
    </xf>
    <xf numFmtId="0" fontId="24" fillId="0" borderId="7" xfId="0" applyFont="1" applyBorder="1" applyAlignment="1">
      <alignment horizontal="center" vertical="center" shrinkToFit="1"/>
    </xf>
    <xf numFmtId="0" fontId="23" fillId="0" borderId="7" xfId="0" applyFont="1" applyBorder="1" applyAlignment="1">
      <alignment horizontal="center" vertical="center"/>
    </xf>
    <xf numFmtId="0" fontId="24" fillId="0" borderId="6" xfId="0" applyFont="1" applyBorder="1" applyAlignment="1">
      <alignment horizontal="center" vertical="center" shrinkToFit="1"/>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31" xfId="0" applyFont="1" applyFill="1" applyBorder="1" applyAlignment="1">
      <alignment horizontal="center" vertical="center"/>
    </xf>
    <xf numFmtId="176" fontId="0" fillId="0" borderId="8" xfId="0" applyNumberFormat="1" applyBorder="1" applyAlignment="1">
      <alignment horizontal="center" vertical="center" shrinkToFit="1"/>
    </xf>
    <xf numFmtId="176" fontId="0" fillId="0" borderId="3" xfId="0" applyNumberFormat="1" applyBorder="1" applyAlignment="1">
      <alignment horizontal="center" vertical="center" shrinkToFit="1"/>
    </xf>
    <xf numFmtId="176" fontId="0" fillId="0" borderId="7" xfId="0" applyNumberFormat="1" applyBorder="1" applyAlignment="1">
      <alignment horizontal="center" vertical="center" shrinkToFit="1"/>
    </xf>
    <xf numFmtId="176" fontId="0" fillId="0" borderId="6" xfId="0" applyNumberFormat="1" applyBorder="1" applyAlignment="1">
      <alignment horizontal="center" vertical="center" shrinkToFit="1"/>
    </xf>
    <xf numFmtId="176" fontId="0" fillId="0" borderId="16" xfId="0" applyNumberFormat="1" applyBorder="1" applyAlignment="1">
      <alignment horizontal="center" vertical="center" shrinkToFit="1"/>
    </xf>
    <xf numFmtId="176" fontId="0" fillId="0" borderId="30" xfId="0" applyNumberFormat="1" applyBorder="1" applyAlignment="1">
      <alignment horizontal="center" vertical="center" shrinkToFit="1"/>
    </xf>
    <xf numFmtId="176" fontId="0" fillId="0" borderId="18" xfId="0" applyNumberFormat="1" applyBorder="1" applyAlignment="1">
      <alignment horizontal="center" vertical="center" shrinkToFit="1"/>
    </xf>
    <xf numFmtId="176" fontId="0" fillId="0" borderId="15" xfId="0" applyNumberFormat="1" applyBorder="1" applyAlignment="1">
      <alignment horizontal="center" vertical="center" shrinkToFit="1"/>
    </xf>
    <xf numFmtId="176" fontId="23" fillId="0" borderId="15" xfId="0" applyNumberFormat="1" applyFont="1" applyBorder="1" applyAlignment="1">
      <alignment horizontal="center" vertical="center"/>
    </xf>
    <xf numFmtId="176" fontId="23" fillId="0" borderId="7" xfId="0" applyNumberFormat="1" applyFont="1" applyBorder="1" applyAlignment="1">
      <alignment horizontal="center" vertical="center"/>
    </xf>
    <xf numFmtId="0" fontId="0" fillId="0" borderId="2" xfId="0" applyBorder="1" applyAlignment="1">
      <alignment horizontal="center" vertical="center"/>
    </xf>
    <xf numFmtId="0" fontId="0" fillId="0" borderId="32"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31" xfId="0" applyBorder="1" applyAlignment="1">
      <alignment horizontal="center" vertical="center"/>
    </xf>
    <xf numFmtId="176" fontId="23" fillId="0" borderId="8" xfId="0" applyNumberFormat="1" applyFont="1" applyBorder="1" applyAlignment="1">
      <alignment horizontal="center" vertical="center"/>
    </xf>
    <xf numFmtId="176" fontId="0" fillId="2" borderId="8" xfId="0" applyNumberFormat="1" applyFont="1" applyFill="1" applyBorder="1" applyAlignment="1">
      <alignment horizontal="center" vertical="center" shrinkToFit="1"/>
    </xf>
    <xf numFmtId="176" fontId="0" fillId="2" borderId="3" xfId="0" applyNumberFormat="1" applyFont="1" applyFill="1" applyBorder="1" applyAlignment="1">
      <alignment horizontal="center" vertical="center" shrinkToFit="1"/>
    </xf>
    <xf numFmtId="176" fontId="0" fillId="2" borderId="7" xfId="0" applyNumberFormat="1" applyFont="1" applyFill="1" applyBorder="1" applyAlignment="1">
      <alignment horizontal="center" vertical="center" shrinkToFit="1"/>
    </xf>
    <xf numFmtId="176" fontId="0" fillId="2" borderId="6" xfId="0" applyNumberFormat="1" applyFont="1" applyFill="1" applyBorder="1" applyAlignment="1">
      <alignment horizontal="center" vertical="center" shrinkToFit="1"/>
    </xf>
    <xf numFmtId="0" fontId="0" fillId="0" borderId="0" xfId="0" applyAlignment="1">
      <alignment horizontal="left" vertical="center"/>
    </xf>
    <xf numFmtId="176" fontId="0" fillId="0" borderId="28" xfId="0" applyNumberFormat="1" applyBorder="1" applyAlignment="1">
      <alignment horizontal="center" vertical="center" shrinkToFit="1"/>
    </xf>
    <xf numFmtId="0" fontId="0" fillId="0" borderId="29" xfId="0"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28" xfId="0" applyBorder="1" applyAlignment="1">
      <alignment horizontal="center" vertical="center"/>
    </xf>
    <xf numFmtId="20" fontId="0" fillId="0" borderId="29" xfId="0" applyNumberFormat="1" applyBorder="1" applyAlignment="1">
      <alignment horizontal="center" vertical="center"/>
    </xf>
    <xf numFmtId="20" fontId="0" fillId="0" borderId="15" xfId="0" applyNumberFormat="1" applyBorder="1" applyAlignment="1">
      <alignment horizontal="center" vertical="center"/>
    </xf>
    <xf numFmtId="20" fontId="0" fillId="0" borderId="19" xfId="0" applyNumberFormat="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0" xfId="0" applyBorder="1" applyAlignment="1">
      <alignment horizontal="center" vertical="center" shrinkToFit="1"/>
    </xf>
    <xf numFmtId="0" fontId="0" fillId="0" borderId="0" xfId="0" applyFont="1" applyAlignment="1">
      <alignment horizontal="distributed" vertical="center" shrinkToFit="1"/>
    </xf>
    <xf numFmtId="0" fontId="13" fillId="0" borderId="41"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2" xfId="0" applyFont="1" applyBorder="1" applyAlignment="1">
      <alignment horizontal="center" vertical="center"/>
    </xf>
    <xf numFmtId="0" fontId="13" fillId="0" borderId="45" xfId="0" applyFont="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24" fillId="0" borderId="22" xfId="0" applyFont="1" applyBorder="1" applyAlignment="1">
      <alignment horizontal="center" vertical="center"/>
    </xf>
    <xf numFmtId="0" fontId="0" fillId="0" borderId="22" xfId="0" applyBorder="1" applyAlignment="1">
      <alignment vertical="center"/>
    </xf>
    <xf numFmtId="176" fontId="0" fillId="0" borderId="2" xfId="0" applyNumberFormat="1" applyBorder="1" applyAlignment="1">
      <alignment horizontal="center" vertical="center" textRotation="255" shrinkToFit="1"/>
    </xf>
    <xf numFmtId="176" fontId="0" fillId="0" borderId="3" xfId="0" applyNumberFormat="1" applyBorder="1" applyAlignment="1">
      <alignment horizontal="center" vertical="center" textRotation="255" shrinkToFit="1"/>
    </xf>
    <xf numFmtId="176" fontId="0" fillId="0" borderId="12" xfId="0" applyNumberFormat="1" applyBorder="1" applyAlignment="1">
      <alignment horizontal="center" vertical="center" textRotation="255" shrinkToFit="1"/>
    </xf>
    <xf numFmtId="176" fontId="0" fillId="0" borderId="4" xfId="0" applyNumberFormat="1" applyBorder="1" applyAlignment="1">
      <alignment horizontal="center" vertical="center" textRotation="255" shrinkToFit="1"/>
    </xf>
    <xf numFmtId="176" fontId="0" fillId="0" borderId="5" xfId="0" applyNumberFormat="1" applyBorder="1" applyAlignment="1">
      <alignment horizontal="center" vertical="center" textRotation="255" shrinkToFit="1"/>
    </xf>
    <xf numFmtId="176" fontId="0" fillId="0" borderId="6" xfId="0" applyNumberFormat="1" applyBorder="1" applyAlignment="1">
      <alignment horizontal="center" vertical="center" textRotation="255" shrinkToFit="1"/>
    </xf>
    <xf numFmtId="20" fontId="24" fillId="0" borderId="4" xfId="0" applyNumberFormat="1" applyFont="1" applyBorder="1" applyAlignment="1">
      <alignment horizontal="center" vertical="top" shrinkToFit="1"/>
    </xf>
    <xf numFmtId="0" fontId="17" fillId="0" borderId="0" xfId="0" applyFont="1" applyAlignment="1">
      <alignment vertical="center"/>
    </xf>
    <xf numFmtId="0" fontId="33" fillId="0" borderId="0" xfId="0" applyFont="1" applyAlignment="1">
      <alignment vertical="center"/>
    </xf>
    <xf numFmtId="0" fontId="17" fillId="0" borderId="0" xfId="0" applyFont="1" applyAlignment="1">
      <alignment vertical="center" shrinkToFit="1"/>
    </xf>
    <xf numFmtId="0" fontId="21" fillId="0" borderId="18" xfId="0" applyFont="1" applyBorder="1" applyAlignment="1">
      <alignment horizontal="center" vertical="center"/>
    </xf>
    <xf numFmtId="0" fontId="21" fillId="0" borderId="15" xfId="0" applyFont="1" applyBorder="1" applyAlignment="1">
      <alignment horizontal="center" vertical="center"/>
    </xf>
    <xf numFmtId="0" fontId="21" fillId="0" borderId="19" xfId="0" applyFont="1" applyBorder="1" applyAlignment="1">
      <alignment horizontal="center" vertical="center"/>
    </xf>
    <xf numFmtId="0" fontId="21" fillId="0" borderId="14" xfId="0" applyFont="1" applyBorder="1" applyAlignment="1">
      <alignment horizontal="center" vertical="center"/>
    </xf>
    <xf numFmtId="0" fontId="21" fillId="0" borderId="0"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2" fillId="0" borderId="0" xfId="0" applyFont="1" applyAlignment="1">
      <alignment horizontal="center" vertical="center"/>
    </xf>
    <xf numFmtId="0" fontId="22" fillId="0" borderId="0" xfId="0" applyFont="1" applyAlignment="1">
      <alignment horizontal="distributed" vertical="center" indent="2"/>
    </xf>
    <xf numFmtId="0" fontId="0" fillId="0" borderId="0" xfId="0" applyFont="1" applyBorder="1" applyAlignment="1">
      <alignment horizontal="distributed" vertical="center" shrinkToFit="1"/>
    </xf>
    <xf numFmtId="176" fontId="8" fillId="0" borderId="2" xfId="0" applyNumberFormat="1" applyFont="1" applyFill="1" applyBorder="1" applyAlignment="1">
      <alignment horizontal="center" vertical="center" textRotation="255" shrinkToFit="1"/>
    </xf>
    <xf numFmtId="176" fontId="8" fillId="0" borderId="3" xfId="0" applyNumberFormat="1" applyFont="1" applyFill="1" applyBorder="1" applyAlignment="1">
      <alignment horizontal="center" vertical="center" textRotation="255" shrinkToFit="1"/>
    </xf>
    <xf numFmtId="176" fontId="8" fillId="0" borderId="12" xfId="0" applyNumberFormat="1" applyFont="1" applyFill="1" applyBorder="1" applyAlignment="1">
      <alignment horizontal="center" vertical="center" textRotation="255" shrinkToFit="1"/>
    </xf>
    <xf numFmtId="176" fontId="8" fillId="0" borderId="4" xfId="0" applyNumberFormat="1" applyFont="1" applyFill="1" applyBorder="1" applyAlignment="1">
      <alignment horizontal="center" vertical="center" textRotation="255" shrinkToFit="1"/>
    </xf>
    <xf numFmtId="176" fontId="8" fillId="0" borderId="5" xfId="0" applyNumberFormat="1" applyFont="1" applyFill="1" applyBorder="1" applyAlignment="1">
      <alignment horizontal="center" vertical="center" textRotation="255" shrinkToFit="1"/>
    </xf>
    <xf numFmtId="176" fontId="8" fillId="0" borderId="6" xfId="0" applyNumberFormat="1" applyFont="1" applyFill="1" applyBorder="1" applyAlignment="1">
      <alignment horizontal="center" vertical="center" textRotation="255" shrinkToFit="1"/>
    </xf>
    <xf numFmtId="0" fontId="24" fillId="0" borderId="0" xfId="0" applyFont="1" applyAlignment="1">
      <alignment horizontal="center" wrapText="1"/>
    </xf>
    <xf numFmtId="0" fontId="24" fillId="0" borderId="24" xfId="0" applyFont="1" applyBorder="1" applyAlignment="1">
      <alignment horizontal="center"/>
    </xf>
    <xf numFmtId="0" fontId="24" fillId="0" borderId="0" xfId="0" applyFont="1" applyAlignment="1">
      <alignment horizontal="center"/>
    </xf>
    <xf numFmtId="49" fontId="32" fillId="0" borderId="7" xfId="0" applyNumberFormat="1" applyFont="1" applyBorder="1" applyAlignment="1">
      <alignment horizontal="center"/>
    </xf>
    <xf numFmtId="49" fontId="32" fillId="0" borderId="35" xfId="0" applyNumberFormat="1" applyFont="1" applyBorder="1" applyAlignment="1">
      <alignment horizontal="center"/>
    </xf>
    <xf numFmtId="49" fontId="41" fillId="0" borderId="0" xfId="0" applyNumberFormat="1" applyFont="1" applyAlignment="1">
      <alignment horizontal="center" shrinkToFit="1"/>
    </xf>
    <xf numFmtId="49" fontId="41" fillId="0" borderId="25" xfId="0" applyNumberFormat="1" applyFont="1" applyBorder="1" applyAlignment="1">
      <alignment horizontal="center" shrinkToFit="1"/>
    </xf>
    <xf numFmtId="0" fontId="24" fillId="0" borderId="0" xfId="0" applyFont="1" applyAlignment="1">
      <alignment horizontal="center" shrinkToFit="1"/>
    </xf>
    <xf numFmtId="0" fontId="24" fillId="0" borderId="3" xfId="0" applyFont="1" applyBorder="1" applyAlignment="1">
      <alignment horizontal="center" shrinkToFit="1"/>
    </xf>
    <xf numFmtId="0" fontId="24" fillId="0" borderId="39" xfId="0" applyFont="1" applyBorder="1" applyAlignment="1">
      <alignment horizontal="center" shrinkToFit="1"/>
    </xf>
    <xf numFmtId="0" fontId="24" fillId="0" borderId="4" xfId="0" applyFont="1" applyBorder="1" applyAlignment="1">
      <alignment horizontal="center"/>
    </xf>
    <xf numFmtId="0" fontId="24" fillId="0" borderId="40" xfId="0" applyFont="1" applyBorder="1" applyAlignment="1">
      <alignment horizontal="center" shrinkToFit="1"/>
    </xf>
    <xf numFmtId="49" fontId="32" fillId="0" borderId="27" xfId="0" applyNumberFormat="1" applyFont="1" applyBorder="1" applyAlignment="1">
      <alignment horizontal="center"/>
    </xf>
    <xf numFmtId="0" fontId="42" fillId="0" borderId="0" xfId="0" applyFont="1" applyAlignment="1">
      <alignment horizontal="center" vertical="center"/>
    </xf>
    <xf numFmtId="0" fontId="31" fillId="0" borderId="0" xfId="0" applyFont="1" applyAlignment="1">
      <alignment vertical="center"/>
    </xf>
    <xf numFmtId="0" fontId="0" fillId="0" borderId="0" xfId="0" applyAlignment="1">
      <alignment horizontal="center" vertical="center" shrinkToFit="1"/>
    </xf>
    <xf numFmtId="0" fontId="42" fillId="0" borderId="0" xfId="0" applyFont="1" applyAlignment="1">
      <alignment horizontal="center" vertical="center" shrinkToFit="1"/>
    </xf>
    <xf numFmtId="0" fontId="34" fillId="0" borderId="0" xfId="0" applyFont="1" applyAlignment="1">
      <alignment vertical="center" shrinkToFit="1"/>
    </xf>
    <xf numFmtId="0" fontId="24" fillId="0" borderId="0" xfId="0" applyFont="1" applyBorder="1" applyAlignment="1">
      <alignment horizontal="center" vertical="center"/>
    </xf>
    <xf numFmtId="0" fontId="24" fillId="0" borderId="24" xfId="0" applyFont="1" applyBorder="1" applyAlignment="1">
      <alignment horizontal="center" vertical="center"/>
    </xf>
  </cellXfs>
  <cellStyles count="3">
    <cellStyle name="ハイパーリンク" xfId="1" builtinId="8" hidden="1"/>
    <cellStyle name="標準" xfId="0" builtinId="0"/>
    <cellStyle name="表示済みのハイパーリンク" xfId="2" builtinId="9" hidden="1"/>
  </cellStyles>
  <dxfs count="0"/>
  <tableStyles count="0" defaultTableStyle="TableStyleMedium2" defaultPivotStyle="PivotStyleLight16"/>
  <colors>
    <mruColors>
      <color rgb="FFCCFFFF"/>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J52"/>
  <sheetViews>
    <sheetView view="pageBreakPreview" zoomScale="90" zoomScaleNormal="100" zoomScaleSheetLayoutView="90" workbookViewId="0">
      <selection activeCell="DM20" sqref="DM20"/>
    </sheetView>
  </sheetViews>
  <sheetFormatPr defaultColWidth="0.8046875" defaultRowHeight="15"/>
  <cols>
    <col min="1" max="1" width="0.8046875" style="62"/>
    <col min="2" max="115" width="0.8046875" style="14"/>
    <col min="116" max="181" width="17.890625" style="14" customWidth="1"/>
    <col min="182" max="16384" width="0.8046875" style="14"/>
  </cols>
  <sheetData>
    <row r="1" spans="2:113" ht="18" customHeight="1">
      <c r="B1" s="246" t="s">
        <v>184</v>
      </c>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247"/>
      <c r="CI1" s="247"/>
      <c r="CJ1" s="247"/>
      <c r="CK1" s="247"/>
      <c r="CL1" s="247"/>
      <c r="CM1" s="247"/>
      <c r="CN1" s="247"/>
      <c r="CO1" s="247"/>
      <c r="CP1" s="247"/>
      <c r="CQ1" s="247"/>
      <c r="CR1" s="247"/>
      <c r="CS1" s="247"/>
      <c r="CT1" s="247"/>
      <c r="CU1" s="247"/>
      <c r="CV1" s="247"/>
      <c r="CW1" s="247"/>
      <c r="CX1" s="247"/>
      <c r="CY1" s="247"/>
      <c r="CZ1" s="247"/>
    </row>
    <row r="2" spans="2:113" ht="18" customHeight="1">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row>
    <row r="3" spans="2:113" ht="18" customHeight="1">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row>
    <row r="4" spans="2:113" ht="18" customHeight="1">
      <c r="B4" s="232" t="s">
        <v>127</v>
      </c>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2"/>
      <c r="BA4" s="232"/>
      <c r="BB4" s="232"/>
      <c r="BC4" s="232"/>
      <c r="BD4" s="232"/>
      <c r="BE4" s="232"/>
      <c r="BF4" s="232"/>
      <c r="BG4" s="232"/>
      <c r="BH4" s="232"/>
      <c r="BI4" s="232"/>
      <c r="BJ4" s="232"/>
      <c r="BK4" s="232"/>
      <c r="BL4" s="232"/>
      <c r="BM4" s="232"/>
      <c r="BN4" s="232"/>
      <c r="BO4" s="232"/>
      <c r="BP4" s="232"/>
      <c r="BQ4" s="232"/>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row>
    <row r="5" spans="2:113" ht="18" customHeight="1">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row>
    <row r="6" spans="2:113" s="19" customFormat="1" ht="20.25" customHeight="1">
      <c r="B6" s="248" t="s">
        <v>108</v>
      </c>
      <c r="C6" s="249"/>
      <c r="D6" s="250"/>
      <c r="E6" s="243" t="s">
        <v>14</v>
      </c>
      <c r="F6" s="244"/>
      <c r="G6" s="244"/>
      <c r="H6" s="244"/>
      <c r="I6" s="244"/>
      <c r="J6" s="244"/>
      <c r="K6" s="244"/>
      <c r="L6" s="244"/>
      <c r="M6" s="244"/>
      <c r="N6" s="244"/>
      <c r="O6" s="244"/>
      <c r="P6" s="244"/>
      <c r="Q6" s="244"/>
      <c r="R6" s="244"/>
      <c r="S6" s="244"/>
      <c r="T6" s="244"/>
      <c r="U6" s="244"/>
      <c r="V6" s="244"/>
      <c r="W6" s="244"/>
      <c r="X6" s="244"/>
      <c r="Y6" s="245"/>
      <c r="AB6" s="248" t="s">
        <v>108</v>
      </c>
      <c r="AC6" s="249"/>
      <c r="AD6" s="250"/>
      <c r="AE6" s="243" t="s">
        <v>96</v>
      </c>
      <c r="AF6" s="244"/>
      <c r="AG6" s="244"/>
      <c r="AH6" s="244"/>
      <c r="AI6" s="244"/>
      <c r="AJ6" s="244"/>
      <c r="AK6" s="244"/>
      <c r="AL6" s="244"/>
      <c r="AM6" s="244"/>
      <c r="AN6" s="244"/>
      <c r="AO6" s="244"/>
      <c r="AP6" s="244"/>
      <c r="AQ6" s="244"/>
      <c r="AR6" s="244"/>
      <c r="AS6" s="244"/>
      <c r="AT6" s="244"/>
      <c r="AU6" s="244"/>
      <c r="AV6" s="244"/>
      <c r="AW6" s="244"/>
      <c r="AX6" s="244"/>
      <c r="AY6" s="245"/>
      <c r="BB6" s="248" t="s">
        <v>108</v>
      </c>
      <c r="BC6" s="249"/>
      <c r="BD6" s="250"/>
      <c r="BE6" s="243" t="s">
        <v>17</v>
      </c>
      <c r="BF6" s="244"/>
      <c r="BG6" s="244"/>
      <c r="BH6" s="244"/>
      <c r="BI6" s="244"/>
      <c r="BJ6" s="244"/>
      <c r="BK6" s="244"/>
      <c r="BL6" s="244"/>
      <c r="BM6" s="244"/>
      <c r="BN6" s="244"/>
      <c r="BO6" s="244"/>
      <c r="BP6" s="244"/>
      <c r="BQ6" s="244"/>
      <c r="BR6" s="244"/>
      <c r="BS6" s="244"/>
      <c r="BT6" s="244"/>
      <c r="BU6" s="244"/>
      <c r="BV6" s="244"/>
      <c r="BW6" s="244"/>
      <c r="BX6" s="244"/>
      <c r="BY6" s="245"/>
      <c r="CB6" s="248" t="s">
        <v>108</v>
      </c>
      <c r="CC6" s="249"/>
      <c r="CD6" s="250"/>
      <c r="CE6" s="243" t="s">
        <v>97</v>
      </c>
      <c r="CF6" s="244"/>
      <c r="CG6" s="244"/>
      <c r="CH6" s="244"/>
      <c r="CI6" s="244"/>
      <c r="CJ6" s="244"/>
      <c r="CK6" s="244"/>
      <c r="CL6" s="244"/>
      <c r="CM6" s="244"/>
      <c r="CN6" s="244"/>
      <c r="CO6" s="244"/>
      <c r="CP6" s="244"/>
      <c r="CQ6" s="244"/>
      <c r="CR6" s="244"/>
      <c r="CS6" s="244"/>
      <c r="CT6" s="244"/>
      <c r="CU6" s="244"/>
      <c r="CV6" s="244"/>
      <c r="CW6" s="244"/>
      <c r="CX6" s="244"/>
      <c r="CY6" s="245"/>
      <c r="DI6"/>
    </row>
    <row r="7" spans="2:113" s="19" customFormat="1" ht="20.25" customHeight="1">
      <c r="B7" s="241">
        <v>1</v>
      </c>
      <c r="C7" s="241"/>
      <c r="D7" s="251"/>
      <c r="E7" s="220" t="s">
        <v>169</v>
      </c>
      <c r="F7" s="221"/>
      <c r="G7" s="221"/>
      <c r="H7" s="221"/>
      <c r="I7" s="221"/>
      <c r="J7" s="221"/>
      <c r="K7" s="221"/>
      <c r="L7" s="221"/>
      <c r="M7" s="221"/>
      <c r="N7" s="221"/>
      <c r="O7" s="221"/>
      <c r="P7" s="221"/>
      <c r="Q7" s="221"/>
      <c r="R7" s="221"/>
      <c r="S7" s="221"/>
      <c r="T7" s="221"/>
      <c r="U7" s="221"/>
      <c r="V7" s="221"/>
      <c r="W7" s="221"/>
      <c r="X7" s="221"/>
      <c r="Y7" s="222"/>
      <c r="AB7" s="241">
        <v>1</v>
      </c>
      <c r="AC7" s="241"/>
      <c r="AD7" s="241"/>
      <c r="AE7" s="220" t="s">
        <v>170</v>
      </c>
      <c r="AF7" s="221"/>
      <c r="AG7" s="221"/>
      <c r="AH7" s="221"/>
      <c r="AI7" s="221"/>
      <c r="AJ7" s="221"/>
      <c r="AK7" s="221"/>
      <c r="AL7" s="221"/>
      <c r="AM7" s="221"/>
      <c r="AN7" s="221"/>
      <c r="AO7" s="221"/>
      <c r="AP7" s="221"/>
      <c r="AQ7" s="221"/>
      <c r="AR7" s="221"/>
      <c r="AS7" s="221"/>
      <c r="AT7" s="221"/>
      <c r="AU7" s="221"/>
      <c r="AV7" s="221"/>
      <c r="AW7" s="221"/>
      <c r="AX7" s="221"/>
      <c r="AY7" s="222"/>
      <c r="BB7" s="241">
        <v>1</v>
      </c>
      <c r="BC7" s="241"/>
      <c r="BD7" s="241"/>
      <c r="BE7" s="220" t="s">
        <v>165</v>
      </c>
      <c r="BF7" s="221"/>
      <c r="BG7" s="221"/>
      <c r="BH7" s="221"/>
      <c r="BI7" s="221"/>
      <c r="BJ7" s="221"/>
      <c r="BK7" s="221"/>
      <c r="BL7" s="221"/>
      <c r="BM7" s="221"/>
      <c r="BN7" s="221"/>
      <c r="BO7" s="221"/>
      <c r="BP7" s="221"/>
      <c r="BQ7" s="221"/>
      <c r="BR7" s="221"/>
      <c r="BS7" s="221"/>
      <c r="BT7" s="221"/>
      <c r="BU7" s="221"/>
      <c r="BV7" s="221"/>
      <c r="BW7" s="221"/>
      <c r="BX7" s="221"/>
      <c r="BY7" s="222"/>
      <c r="CB7" s="241">
        <v>1</v>
      </c>
      <c r="CC7" s="241"/>
      <c r="CD7" s="241"/>
      <c r="CE7" s="220" t="s">
        <v>153</v>
      </c>
      <c r="CF7" s="221"/>
      <c r="CG7" s="221"/>
      <c r="CH7" s="221"/>
      <c r="CI7" s="221"/>
      <c r="CJ7" s="221"/>
      <c r="CK7" s="221"/>
      <c r="CL7" s="221"/>
      <c r="CM7" s="221"/>
      <c r="CN7" s="221"/>
      <c r="CO7" s="221"/>
      <c r="CP7" s="221"/>
      <c r="CQ7" s="221"/>
      <c r="CR7" s="221"/>
      <c r="CS7" s="221"/>
      <c r="CT7" s="221"/>
      <c r="CU7" s="221"/>
      <c r="CV7" s="221"/>
      <c r="CW7" s="221"/>
      <c r="CX7" s="221"/>
      <c r="CY7" s="222"/>
      <c r="DI7"/>
    </row>
    <row r="8" spans="2:113" s="19" customFormat="1" ht="20.25" customHeight="1">
      <c r="B8" s="241">
        <v>2</v>
      </c>
      <c r="C8" s="241"/>
      <c r="D8" s="241"/>
      <c r="E8" s="220" t="s">
        <v>151</v>
      </c>
      <c r="F8" s="221"/>
      <c r="G8" s="221"/>
      <c r="H8" s="221"/>
      <c r="I8" s="221"/>
      <c r="J8" s="221"/>
      <c r="K8" s="221"/>
      <c r="L8" s="221"/>
      <c r="M8" s="221"/>
      <c r="N8" s="221"/>
      <c r="O8" s="221"/>
      <c r="P8" s="221"/>
      <c r="Q8" s="221"/>
      <c r="R8" s="221"/>
      <c r="S8" s="221"/>
      <c r="T8" s="221"/>
      <c r="U8" s="221"/>
      <c r="V8" s="221"/>
      <c r="W8" s="221"/>
      <c r="X8" s="221"/>
      <c r="Y8" s="222"/>
      <c r="AB8" s="241">
        <v>2</v>
      </c>
      <c r="AC8" s="241"/>
      <c r="AD8" s="241"/>
      <c r="AE8" s="220" t="s">
        <v>157</v>
      </c>
      <c r="AF8" s="221"/>
      <c r="AG8" s="221"/>
      <c r="AH8" s="221"/>
      <c r="AI8" s="221"/>
      <c r="AJ8" s="221"/>
      <c r="AK8" s="221"/>
      <c r="AL8" s="221"/>
      <c r="AM8" s="221"/>
      <c r="AN8" s="221"/>
      <c r="AO8" s="221"/>
      <c r="AP8" s="221"/>
      <c r="AQ8" s="221"/>
      <c r="AR8" s="221"/>
      <c r="AS8" s="221"/>
      <c r="AT8" s="221"/>
      <c r="AU8" s="221"/>
      <c r="AV8" s="221"/>
      <c r="AW8" s="221"/>
      <c r="AX8" s="221"/>
      <c r="AY8" s="222"/>
      <c r="BB8" s="241">
        <v>2</v>
      </c>
      <c r="BC8" s="241"/>
      <c r="BD8" s="241"/>
      <c r="BE8" s="220" t="s">
        <v>171</v>
      </c>
      <c r="BF8" s="221"/>
      <c r="BG8" s="221"/>
      <c r="BH8" s="221"/>
      <c r="BI8" s="221"/>
      <c r="BJ8" s="221"/>
      <c r="BK8" s="221"/>
      <c r="BL8" s="221"/>
      <c r="BM8" s="221"/>
      <c r="BN8" s="221"/>
      <c r="BO8" s="221"/>
      <c r="BP8" s="221"/>
      <c r="BQ8" s="221"/>
      <c r="BR8" s="221"/>
      <c r="BS8" s="221"/>
      <c r="BT8" s="221"/>
      <c r="BU8" s="221"/>
      <c r="BV8" s="221"/>
      <c r="BW8" s="221"/>
      <c r="BX8" s="221"/>
      <c r="BY8" s="222"/>
      <c r="CB8" s="241">
        <v>2</v>
      </c>
      <c r="CC8" s="241"/>
      <c r="CD8" s="241"/>
      <c r="CE8" s="220" t="s">
        <v>152</v>
      </c>
      <c r="CF8" s="221"/>
      <c r="CG8" s="221"/>
      <c r="CH8" s="221"/>
      <c r="CI8" s="221"/>
      <c r="CJ8" s="221"/>
      <c r="CK8" s="221"/>
      <c r="CL8" s="221"/>
      <c r="CM8" s="221"/>
      <c r="CN8" s="221"/>
      <c r="CO8" s="221"/>
      <c r="CP8" s="221"/>
      <c r="CQ8" s="221"/>
      <c r="CR8" s="221"/>
      <c r="CS8" s="221"/>
      <c r="CT8" s="221"/>
      <c r="CU8" s="221"/>
      <c r="CV8" s="221"/>
      <c r="CW8" s="221"/>
      <c r="CX8" s="221"/>
      <c r="CY8" s="222"/>
      <c r="DI8"/>
    </row>
    <row r="9" spans="2:113" s="19" customFormat="1" ht="20.25" customHeight="1">
      <c r="B9" s="241">
        <v>3</v>
      </c>
      <c r="C9" s="241"/>
      <c r="D9" s="241"/>
      <c r="E9" s="220" t="s">
        <v>168</v>
      </c>
      <c r="F9" s="223"/>
      <c r="G9" s="223"/>
      <c r="H9" s="223"/>
      <c r="I9" s="223"/>
      <c r="J9" s="223"/>
      <c r="K9" s="223"/>
      <c r="L9" s="223"/>
      <c r="M9" s="223"/>
      <c r="N9" s="223"/>
      <c r="O9" s="223"/>
      <c r="P9" s="223"/>
      <c r="Q9" s="223"/>
      <c r="R9" s="223"/>
      <c r="S9" s="223"/>
      <c r="T9" s="223"/>
      <c r="U9" s="223"/>
      <c r="V9" s="223"/>
      <c r="W9" s="223"/>
      <c r="X9" s="223"/>
      <c r="Y9" s="222"/>
      <c r="AB9" s="241">
        <v>3</v>
      </c>
      <c r="AC9" s="241"/>
      <c r="AD9" s="241"/>
      <c r="AE9" s="220" t="s">
        <v>159</v>
      </c>
      <c r="AF9" s="223"/>
      <c r="AG9" s="223"/>
      <c r="AH9" s="223"/>
      <c r="AI9" s="223"/>
      <c r="AJ9" s="223"/>
      <c r="AK9" s="223"/>
      <c r="AL9" s="223"/>
      <c r="AM9" s="223"/>
      <c r="AN9" s="223"/>
      <c r="AO9" s="223"/>
      <c r="AP9" s="223"/>
      <c r="AQ9" s="223"/>
      <c r="AR9" s="223"/>
      <c r="AS9" s="223"/>
      <c r="AT9" s="223"/>
      <c r="AU9" s="223"/>
      <c r="AV9" s="223"/>
      <c r="AW9" s="223"/>
      <c r="AX9" s="223"/>
      <c r="AY9" s="222"/>
      <c r="BB9" s="241">
        <v>3</v>
      </c>
      <c r="BC9" s="241"/>
      <c r="BD9" s="241"/>
      <c r="BE9" s="220" t="s">
        <v>172</v>
      </c>
      <c r="BF9" s="223"/>
      <c r="BG9" s="223"/>
      <c r="BH9" s="223"/>
      <c r="BI9" s="223"/>
      <c r="BJ9" s="223"/>
      <c r="BK9" s="223"/>
      <c r="BL9" s="223"/>
      <c r="BM9" s="223"/>
      <c r="BN9" s="223"/>
      <c r="BO9" s="223"/>
      <c r="BP9" s="223"/>
      <c r="BQ9" s="223"/>
      <c r="BR9" s="223"/>
      <c r="BS9" s="223"/>
      <c r="BT9" s="223"/>
      <c r="BU9" s="223"/>
      <c r="BV9" s="223"/>
      <c r="BW9" s="223"/>
      <c r="BX9" s="223"/>
      <c r="BY9" s="222"/>
      <c r="CB9" s="241">
        <v>3</v>
      </c>
      <c r="CC9" s="241"/>
      <c r="CD9" s="241"/>
      <c r="CE9" s="220" t="s">
        <v>161</v>
      </c>
      <c r="CF9" s="223"/>
      <c r="CG9" s="223"/>
      <c r="CH9" s="223"/>
      <c r="CI9" s="223"/>
      <c r="CJ9" s="223"/>
      <c r="CK9" s="223"/>
      <c r="CL9" s="223"/>
      <c r="CM9" s="223"/>
      <c r="CN9" s="223"/>
      <c r="CO9" s="223"/>
      <c r="CP9" s="223"/>
      <c r="CQ9" s="223"/>
      <c r="CR9" s="223"/>
      <c r="CS9" s="223"/>
      <c r="CT9" s="223"/>
      <c r="CU9" s="223"/>
      <c r="CV9" s="223"/>
      <c r="CW9" s="223"/>
      <c r="CX9" s="223"/>
      <c r="CY9" s="222"/>
      <c r="DI9"/>
    </row>
    <row r="10" spans="2:113" s="19" customFormat="1" ht="20.25" customHeight="1">
      <c r="B10" s="241">
        <v>4</v>
      </c>
      <c r="C10" s="241"/>
      <c r="D10" s="241"/>
      <c r="E10" s="220" t="s">
        <v>166</v>
      </c>
      <c r="F10" s="223"/>
      <c r="G10" s="223"/>
      <c r="H10" s="223"/>
      <c r="I10" s="223"/>
      <c r="J10" s="223"/>
      <c r="K10" s="223"/>
      <c r="L10" s="223"/>
      <c r="M10" s="223"/>
      <c r="N10" s="223"/>
      <c r="O10" s="223"/>
      <c r="P10" s="223"/>
      <c r="Q10" s="223"/>
      <c r="R10" s="223"/>
      <c r="S10" s="223"/>
      <c r="T10" s="223"/>
      <c r="U10" s="223"/>
      <c r="V10" s="223"/>
      <c r="W10" s="223"/>
      <c r="X10" s="223"/>
      <c r="Y10" s="222"/>
      <c r="AB10" s="241">
        <v>4</v>
      </c>
      <c r="AC10" s="241"/>
      <c r="AD10" s="241"/>
      <c r="AE10" s="220" t="s">
        <v>150</v>
      </c>
      <c r="AF10" s="223"/>
      <c r="AG10" s="223"/>
      <c r="AH10" s="223"/>
      <c r="AI10" s="223"/>
      <c r="AJ10" s="223"/>
      <c r="AK10" s="223"/>
      <c r="AL10" s="223"/>
      <c r="AM10" s="223"/>
      <c r="AN10" s="223"/>
      <c r="AO10" s="223"/>
      <c r="AP10" s="223"/>
      <c r="AQ10" s="223"/>
      <c r="AR10" s="223"/>
      <c r="AS10" s="223"/>
      <c r="AT10" s="223"/>
      <c r="AU10" s="223"/>
      <c r="AV10" s="223"/>
      <c r="AW10" s="223"/>
      <c r="AX10" s="223"/>
      <c r="AY10" s="222"/>
      <c r="BB10" s="241">
        <v>4</v>
      </c>
      <c r="BC10" s="241"/>
      <c r="BD10" s="241"/>
      <c r="BE10" s="220" t="s">
        <v>143</v>
      </c>
      <c r="BF10" s="223"/>
      <c r="BG10" s="223"/>
      <c r="BH10" s="223"/>
      <c r="BI10" s="223"/>
      <c r="BJ10" s="223"/>
      <c r="BK10" s="223"/>
      <c r="BL10" s="223"/>
      <c r="BM10" s="223"/>
      <c r="BN10" s="223"/>
      <c r="BO10" s="223"/>
      <c r="BP10" s="223"/>
      <c r="BQ10" s="223"/>
      <c r="BR10" s="223"/>
      <c r="BS10" s="223"/>
      <c r="BT10" s="223"/>
      <c r="BU10" s="223"/>
      <c r="BV10" s="223"/>
      <c r="BW10" s="223"/>
      <c r="BX10" s="223"/>
      <c r="BY10" s="222"/>
      <c r="CB10" s="241">
        <v>4</v>
      </c>
      <c r="CC10" s="241"/>
      <c r="CD10" s="241"/>
      <c r="CE10" s="220" t="s">
        <v>174</v>
      </c>
      <c r="CF10" s="223"/>
      <c r="CG10" s="223"/>
      <c r="CH10" s="223"/>
      <c r="CI10" s="223"/>
      <c r="CJ10" s="223"/>
      <c r="CK10" s="223"/>
      <c r="CL10" s="223"/>
      <c r="CM10" s="223"/>
      <c r="CN10" s="223"/>
      <c r="CO10" s="223"/>
      <c r="CP10" s="223"/>
      <c r="CQ10" s="223"/>
      <c r="CR10" s="223"/>
      <c r="CS10" s="223"/>
      <c r="CT10" s="223"/>
      <c r="CU10" s="223"/>
      <c r="CV10" s="223"/>
      <c r="CW10" s="223"/>
      <c r="CX10" s="223"/>
      <c r="CY10" s="222"/>
      <c r="DI10"/>
    </row>
    <row r="11" spans="2:113" s="19" customFormat="1" ht="9" customHeight="1">
      <c r="DI11"/>
    </row>
    <row r="12" spans="2:113" s="19" customFormat="1" ht="18" customHeight="1">
      <c r="B12" s="231" t="s">
        <v>111</v>
      </c>
      <c r="C12" s="231"/>
      <c r="D12" s="231"/>
      <c r="E12" s="231"/>
      <c r="F12" s="231"/>
      <c r="G12" s="231"/>
      <c r="H12" s="231"/>
      <c r="I12" s="231"/>
      <c r="J12" s="231"/>
      <c r="K12" s="231"/>
      <c r="L12" s="231"/>
      <c r="M12" s="231"/>
      <c r="N12" s="231"/>
      <c r="O12" s="231"/>
      <c r="P12" s="231"/>
      <c r="Q12" s="231"/>
      <c r="R12" s="231"/>
      <c r="S12" s="231"/>
      <c r="T12" s="231"/>
      <c r="U12" s="231"/>
      <c r="V12" s="231"/>
      <c r="W12" s="231"/>
      <c r="X12" s="231"/>
      <c r="Y12" s="231"/>
      <c r="AB12" s="231" t="s">
        <v>111</v>
      </c>
      <c r="AC12" s="231"/>
      <c r="AD12" s="231"/>
      <c r="AE12" s="231"/>
      <c r="AF12" s="231"/>
      <c r="AG12" s="231"/>
      <c r="AH12" s="231"/>
      <c r="AI12" s="231"/>
      <c r="AJ12" s="231"/>
      <c r="AK12" s="231"/>
      <c r="AL12" s="231"/>
      <c r="AM12" s="231"/>
      <c r="AN12" s="231"/>
      <c r="AO12" s="231"/>
      <c r="AP12" s="231"/>
      <c r="AQ12" s="231"/>
      <c r="AR12" s="231"/>
      <c r="AS12" s="231"/>
      <c r="AT12" s="231"/>
      <c r="AU12" s="231"/>
      <c r="AV12" s="231"/>
      <c r="AW12" s="231"/>
      <c r="AX12" s="231"/>
      <c r="AY12" s="231"/>
      <c r="BB12" s="231" t="s">
        <v>112</v>
      </c>
      <c r="BC12" s="231"/>
      <c r="BD12" s="231"/>
      <c r="BE12" s="231"/>
      <c r="BF12" s="231"/>
      <c r="BG12" s="231"/>
      <c r="BH12" s="231"/>
      <c r="BI12" s="231"/>
      <c r="BJ12" s="231"/>
      <c r="BK12" s="231"/>
      <c r="BL12" s="231"/>
      <c r="BM12" s="231"/>
      <c r="BN12" s="231"/>
      <c r="BO12" s="231"/>
      <c r="BP12" s="231"/>
      <c r="BQ12" s="231"/>
      <c r="BR12" s="231"/>
      <c r="BS12" s="231"/>
      <c r="BT12" s="231"/>
      <c r="BU12" s="231"/>
      <c r="BV12" s="231"/>
      <c r="BW12" s="231"/>
      <c r="BX12" s="231"/>
      <c r="BY12" s="231"/>
      <c r="CB12" s="231" t="s">
        <v>112</v>
      </c>
      <c r="CC12" s="231"/>
      <c r="CD12" s="231"/>
      <c r="CE12" s="231"/>
      <c r="CF12" s="231"/>
      <c r="CG12" s="231"/>
      <c r="CH12" s="231"/>
      <c r="CI12" s="231"/>
      <c r="CJ12" s="231"/>
      <c r="CK12" s="231"/>
      <c r="CL12" s="231"/>
      <c r="CM12" s="231"/>
      <c r="CN12" s="231"/>
      <c r="CO12" s="231"/>
      <c r="CP12" s="231"/>
      <c r="CQ12" s="231"/>
      <c r="CR12" s="231"/>
      <c r="CS12" s="231"/>
      <c r="CT12" s="231"/>
      <c r="CU12" s="231"/>
      <c r="CV12" s="231"/>
      <c r="CW12" s="231"/>
      <c r="CX12" s="231"/>
      <c r="CY12" s="231"/>
      <c r="DI12" s="61"/>
    </row>
    <row r="13" spans="2:113" s="19" customFormat="1" ht="18" customHeight="1">
      <c r="B13" s="231" t="s">
        <v>18</v>
      </c>
      <c r="C13" s="231"/>
      <c r="D13" s="231"/>
      <c r="E13" s="231"/>
      <c r="F13" s="231"/>
      <c r="G13" s="231"/>
      <c r="H13" s="231"/>
      <c r="I13" s="231"/>
      <c r="J13" s="231"/>
      <c r="K13" s="231"/>
      <c r="L13" s="231"/>
      <c r="M13" s="231"/>
      <c r="N13" s="231"/>
      <c r="O13" s="231"/>
      <c r="P13" s="231"/>
      <c r="Q13" s="231"/>
      <c r="R13" s="231"/>
      <c r="S13" s="231"/>
      <c r="T13" s="231"/>
      <c r="U13" s="231"/>
      <c r="V13" s="231"/>
      <c r="W13" s="231"/>
      <c r="X13" s="231"/>
      <c r="Y13" s="231"/>
      <c r="AB13" s="231" t="s">
        <v>141</v>
      </c>
      <c r="AC13" s="231"/>
      <c r="AD13" s="231"/>
      <c r="AE13" s="231"/>
      <c r="AF13" s="231"/>
      <c r="AG13" s="231"/>
      <c r="AH13" s="231"/>
      <c r="AI13" s="231"/>
      <c r="AJ13" s="231"/>
      <c r="AK13" s="231"/>
      <c r="AL13" s="231"/>
      <c r="AM13" s="231"/>
      <c r="AN13" s="231"/>
      <c r="AO13" s="231"/>
      <c r="AP13" s="231"/>
      <c r="AQ13" s="231"/>
      <c r="AR13" s="231"/>
      <c r="AS13" s="231"/>
      <c r="AT13" s="231"/>
      <c r="AU13" s="231"/>
      <c r="AV13" s="231"/>
      <c r="AW13" s="231"/>
      <c r="AX13" s="231"/>
      <c r="AY13" s="231"/>
      <c r="BB13" s="231" t="s">
        <v>142</v>
      </c>
      <c r="BC13" s="231"/>
      <c r="BD13" s="231"/>
      <c r="BE13" s="231"/>
      <c r="BF13" s="231"/>
      <c r="BG13" s="231"/>
      <c r="BH13" s="231"/>
      <c r="BI13" s="231"/>
      <c r="BJ13" s="231"/>
      <c r="BK13" s="231"/>
      <c r="BL13" s="231"/>
      <c r="BM13" s="231"/>
      <c r="BN13" s="231"/>
      <c r="BO13" s="231"/>
      <c r="BP13" s="231"/>
      <c r="BQ13" s="231"/>
      <c r="BR13" s="231"/>
      <c r="BS13" s="231"/>
      <c r="BT13" s="231"/>
      <c r="BU13" s="231"/>
      <c r="BV13" s="231"/>
      <c r="BW13" s="231"/>
      <c r="BX13" s="231"/>
      <c r="BY13" s="231"/>
      <c r="CB13" s="231" t="s">
        <v>141</v>
      </c>
      <c r="CC13" s="231"/>
      <c r="CD13" s="231"/>
      <c r="CE13" s="231"/>
      <c r="CF13" s="231"/>
      <c r="CG13" s="231"/>
      <c r="CH13" s="231"/>
      <c r="CI13" s="231"/>
      <c r="CJ13" s="231"/>
      <c r="CK13" s="231"/>
      <c r="CL13" s="231"/>
      <c r="CM13" s="231"/>
      <c r="CN13" s="231"/>
      <c r="CO13" s="231"/>
      <c r="CP13" s="231"/>
      <c r="CQ13" s="231"/>
      <c r="CR13" s="231"/>
      <c r="CS13" s="231"/>
      <c r="CT13" s="231"/>
      <c r="CU13" s="231"/>
      <c r="CV13" s="231"/>
      <c r="CW13" s="231"/>
      <c r="CX13" s="231"/>
      <c r="CY13" s="231"/>
    </row>
    <row r="14" spans="2:113" s="19" customFormat="1" ht="59.25" customHeight="1"/>
    <row r="15" spans="2:113" s="19" customFormat="1" ht="18" customHeight="1">
      <c r="B15" s="242" t="s">
        <v>108</v>
      </c>
      <c r="C15" s="242"/>
      <c r="D15" s="242"/>
      <c r="E15" s="243" t="s">
        <v>19</v>
      </c>
      <c r="F15" s="244"/>
      <c r="G15" s="244"/>
      <c r="H15" s="244"/>
      <c r="I15" s="244"/>
      <c r="J15" s="244"/>
      <c r="K15" s="244"/>
      <c r="L15" s="244"/>
      <c r="M15" s="244"/>
      <c r="N15" s="244"/>
      <c r="O15" s="244"/>
      <c r="P15" s="244"/>
      <c r="Q15" s="244"/>
      <c r="R15" s="244"/>
      <c r="S15" s="244"/>
      <c r="T15" s="244"/>
      <c r="U15" s="244"/>
      <c r="V15" s="244"/>
      <c r="W15" s="244"/>
      <c r="X15" s="244"/>
      <c r="Y15" s="245"/>
      <c r="AB15" s="242" t="s">
        <v>108</v>
      </c>
      <c r="AC15" s="242"/>
      <c r="AD15" s="242"/>
      <c r="AE15" s="243" t="s">
        <v>20</v>
      </c>
      <c r="AF15" s="244"/>
      <c r="AG15" s="244"/>
      <c r="AH15" s="244"/>
      <c r="AI15" s="244"/>
      <c r="AJ15" s="244"/>
      <c r="AK15" s="244"/>
      <c r="AL15" s="244"/>
      <c r="AM15" s="244"/>
      <c r="AN15" s="244"/>
      <c r="AO15" s="244"/>
      <c r="AP15" s="244"/>
      <c r="AQ15" s="244"/>
      <c r="AR15" s="244"/>
      <c r="AS15" s="244"/>
      <c r="AT15" s="244"/>
      <c r="AU15" s="244"/>
      <c r="AV15" s="244"/>
      <c r="AW15" s="244"/>
      <c r="AX15" s="244"/>
      <c r="AY15" s="245"/>
      <c r="BB15" s="242" t="s">
        <v>108</v>
      </c>
      <c r="BC15" s="242"/>
      <c r="BD15" s="242"/>
      <c r="BE15" s="243" t="s">
        <v>98</v>
      </c>
      <c r="BF15" s="244"/>
      <c r="BG15" s="244"/>
      <c r="BH15" s="244"/>
      <c r="BI15" s="244"/>
      <c r="BJ15" s="244"/>
      <c r="BK15" s="244"/>
      <c r="BL15" s="244"/>
      <c r="BM15" s="244"/>
      <c r="BN15" s="244"/>
      <c r="BO15" s="244"/>
      <c r="BP15" s="244"/>
      <c r="BQ15" s="244"/>
      <c r="BR15" s="244"/>
      <c r="BS15" s="244"/>
      <c r="BT15" s="244"/>
      <c r="BU15" s="244"/>
      <c r="BV15" s="244"/>
      <c r="BW15" s="244"/>
      <c r="BX15" s="244"/>
      <c r="BY15" s="245"/>
      <c r="CB15" s="242" t="s">
        <v>108</v>
      </c>
      <c r="CC15" s="242"/>
      <c r="CD15" s="242"/>
      <c r="CE15" s="243" t="s">
        <v>109</v>
      </c>
      <c r="CF15" s="244"/>
      <c r="CG15" s="244"/>
      <c r="CH15" s="244"/>
      <c r="CI15" s="244"/>
      <c r="CJ15" s="244"/>
      <c r="CK15" s="244"/>
      <c r="CL15" s="244"/>
      <c r="CM15" s="244"/>
      <c r="CN15" s="244"/>
      <c r="CO15" s="244"/>
      <c r="CP15" s="244"/>
      <c r="CQ15" s="244"/>
      <c r="CR15" s="244"/>
      <c r="CS15" s="244"/>
      <c r="CT15" s="244"/>
      <c r="CU15" s="244"/>
      <c r="CV15" s="244"/>
      <c r="CW15" s="244"/>
      <c r="CX15" s="244"/>
      <c r="CY15" s="245"/>
    </row>
    <row r="16" spans="2:113" s="19" customFormat="1" ht="20.25" customHeight="1">
      <c r="B16" s="241">
        <v>1</v>
      </c>
      <c r="C16" s="241"/>
      <c r="D16" s="241"/>
      <c r="E16" s="220" t="s">
        <v>154</v>
      </c>
      <c r="F16" s="221"/>
      <c r="G16" s="221"/>
      <c r="H16" s="221"/>
      <c r="I16" s="221"/>
      <c r="J16" s="221"/>
      <c r="K16" s="221"/>
      <c r="L16" s="221"/>
      <c r="M16" s="221"/>
      <c r="N16" s="221"/>
      <c r="O16" s="221"/>
      <c r="P16" s="221"/>
      <c r="Q16" s="221"/>
      <c r="R16" s="221"/>
      <c r="S16" s="221"/>
      <c r="T16" s="221"/>
      <c r="U16" s="221"/>
      <c r="V16" s="221"/>
      <c r="W16" s="221"/>
      <c r="X16" s="221"/>
      <c r="Y16" s="222"/>
      <c r="Z16" s="36"/>
      <c r="AA16" s="36"/>
      <c r="AB16" s="241">
        <v>1</v>
      </c>
      <c r="AC16" s="241"/>
      <c r="AD16" s="241"/>
      <c r="AE16" s="220" t="s">
        <v>162</v>
      </c>
      <c r="AF16" s="221"/>
      <c r="AG16" s="221"/>
      <c r="AH16" s="221"/>
      <c r="AI16" s="221"/>
      <c r="AJ16" s="221"/>
      <c r="AK16" s="221"/>
      <c r="AL16" s="221"/>
      <c r="AM16" s="221"/>
      <c r="AN16" s="221"/>
      <c r="AO16" s="221"/>
      <c r="AP16" s="221"/>
      <c r="AQ16" s="221"/>
      <c r="AR16" s="221"/>
      <c r="AS16" s="221"/>
      <c r="AT16" s="221"/>
      <c r="AU16" s="221"/>
      <c r="AV16" s="221"/>
      <c r="AW16" s="221"/>
      <c r="AX16" s="221"/>
      <c r="AY16" s="222"/>
      <c r="AZ16" s="36"/>
      <c r="BA16" s="36"/>
      <c r="BB16" s="241">
        <v>1</v>
      </c>
      <c r="BC16" s="241"/>
      <c r="BD16" s="241"/>
      <c r="BE16" s="220" t="s">
        <v>155</v>
      </c>
      <c r="BF16" s="221"/>
      <c r="BG16" s="221"/>
      <c r="BH16" s="221"/>
      <c r="BI16" s="221"/>
      <c r="BJ16" s="221"/>
      <c r="BK16" s="221"/>
      <c r="BL16" s="221"/>
      <c r="BM16" s="221"/>
      <c r="BN16" s="221"/>
      <c r="BO16" s="221"/>
      <c r="BP16" s="221"/>
      <c r="BQ16" s="221"/>
      <c r="BR16" s="221"/>
      <c r="BS16" s="221"/>
      <c r="BT16" s="221"/>
      <c r="BU16" s="221"/>
      <c r="BV16" s="221"/>
      <c r="BW16" s="221"/>
      <c r="BX16" s="221"/>
      <c r="BY16" s="222"/>
      <c r="BZ16" s="36"/>
      <c r="CA16" s="36"/>
      <c r="CB16" s="241">
        <v>1</v>
      </c>
      <c r="CC16" s="241"/>
      <c r="CD16" s="241"/>
      <c r="CE16" s="220" t="s">
        <v>163</v>
      </c>
      <c r="CF16" s="221"/>
      <c r="CG16" s="221"/>
      <c r="CH16" s="221"/>
      <c r="CI16" s="221"/>
      <c r="CJ16" s="221"/>
      <c r="CK16" s="221"/>
      <c r="CL16" s="221"/>
      <c r="CM16" s="221"/>
      <c r="CN16" s="221"/>
      <c r="CO16" s="221"/>
      <c r="CP16" s="221"/>
      <c r="CQ16" s="221"/>
      <c r="CR16" s="221"/>
      <c r="CS16" s="221"/>
      <c r="CT16" s="221"/>
      <c r="CU16" s="221"/>
      <c r="CV16" s="221"/>
      <c r="CW16" s="221"/>
      <c r="CX16" s="221"/>
      <c r="CY16" s="222"/>
    </row>
    <row r="17" spans="2:140" s="19" customFormat="1" ht="20.25" customHeight="1">
      <c r="B17" s="241">
        <v>2</v>
      </c>
      <c r="C17" s="241"/>
      <c r="D17" s="241"/>
      <c r="E17" s="220" t="s">
        <v>164</v>
      </c>
      <c r="F17" s="221"/>
      <c r="G17" s="221"/>
      <c r="H17" s="221"/>
      <c r="I17" s="221"/>
      <c r="J17" s="221"/>
      <c r="K17" s="221"/>
      <c r="L17" s="221"/>
      <c r="M17" s="221"/>
      <c r="N17" s="221"/>
      <c r="O17" s="221"/>
      <c r="P17" s="221"/>
      <c r="Q17" s="221"/>
      <c r="R17" s="221"/>
      <c r="S17" s="221"/>
      <c r="T17" s="221"/>
      <c r="U17" s="221"/>
      <c r="V17" s="221"/>
      <c r="W17" s="221"/>
      <c r="X17" s="221"/>
      <c r="Y17" s="222"/>
      <c r="Z17" s="36"/>
      <c r="AA17" s="36"/>
      <c r="AB17" s="241">
        <v>2</v>
      </c>
      <c r="AC17" s="241"/>
      <c r="AD17" s="241"/>
      <c r="AE17" s="220" t="s">
        <v>146</v>
      </c>
      <c r="AF17" s="221"/>
      <c r="AG17" s="221"/>
      <c r="AH17" s="221"/>
      <c r="AI17" s="221"/>
      <c r="AJ17" s="221"/>
      <c r="AK17" s="221"/>
      <c r="AL17" s="221"/>
      <c r="AM17" s="221"/>
      <c r="AN17" s="221"/>
      <c r="AO17" s="221"/>
      <c r="AP17" s="221"/>
      <c r="AQ17" s="221"/>
      <c r="AR17" s="221"/>
      <c r="AS17" s="221"/>
      <c r="AT17" s="221"/>
      <c r="AU17" s="221"/>
      <c r="AV17" s="221"/>
      <c r="AW17" s="221"/>
      <c r="AX17" s="221"/>
      <c r="AY17" s="222"/>
      <c r="AZ17" s="36"/>
      <c r="BA17" s="36"/>
      <c r="BB17" s="241">
        <v>2</v>
      </c>
      <c r="BC17" s="241"/>
      <c r="BD17" s="241"/>
      <c r="BE17" s="220" t="s">
        <v>147</v>
      </c>
      <c r="BF17" s="221"/>
      <c r="BG17" s="221"/>
      <c r="BH17" s="221"/>
      <c r="BI17" s="221"/>
      <c r="BJ17" s="221"/>
      <c r="BK17" s="221"/>
      <c r="BL17" s="221"/>
      <c r="BM17" s="221"/>
      <c r="BN17" s="221"/>
      <c r="BO17" s="221"/>
      <c r="BP17" s="221"/>
      <c r="BQ17" s="221"/>
      <c r="BR17" s="221"/>
      <c r="BS17" s="221"/>
      <c r="BT17" s="221"/>
      <c r="BU17" s="221"/>
      <c r="BV17" s="221"/>
      <c r="BW17" s="221"/>
      <c r="BX17" s="221"/>
      <c r="BY17" s="222"/>
      <c r="BZ17" s="36"/>
      <c r="CA17" s="36"/>
      <c r="CB17" s="241">
        <v>2</v>
      </c>
      <c r="CC17" s="241"/>
      <c r="CD17" s="241"/>
      <c r="CE17" s="220" t="s">
        <v>158</v>
      </c>
      <c r="CF17" s="221"/>
      <c r="CG17" s="221"/>
      <c r="CH17" s="221"/>
      <c r="CI17" s="221"/>
      <c r="CJ17" s="221"/>
      <c r="CK17" s="221"/>
      <c r="CL17" s="221"/>
      <c r="CM17" s="221"/>
      <c r="CN17" s="221"/>
      <c r="CO17" s="221"/>
      <c r="CP17" s="221"/>
      <c r="CQ17" s="221"/>
      <c r="CR17" s="221"/>
      <c r="CS17" s="221"/>
      <c r="CT17" s="221"/>
      <c r="CU17" s="221"/>
      <c r="CV17" s="221"/>
      <c r="CW17" s="221"/>
      <c r="CX17" s="221"/>
      <c r="CY17" s="222"/>
    </row>
    <row r="18" spans="2:140" s="19" customFormat="1" ht="20.25" customHeight="1">
      <c r="B18" s="241">
        <v>3</v>
      </c>
      <c r="C18" s="241"/>
      <c r="D18" s="241"/>
      <c r="E18" s="220" t="s">
        <v>160</v>
      </c>
      <c r="F18" s="223"/>
      <c r="G18" s="223"/>
      <c r="H18" s="223"/>
      <c r="I18" s="223"/>
      <c r="J18" s="223"/>
      <c r="K18" s="223"/>
      <c r="L18" s="223"/>
      <c r="M18" s="223"/>
      <c r="N18" s="223"/>
      <c r="O18" s="223"/>
      <c r="P18" s="223"/>
      <c r="Q18" s="223"/>
      <c r="R18" s="223"/>
      <c r="S18" s="223"/>
      <c r="T18" s="223"/>
      <c r="U18" s="223"/>
      <c r="V18" s="223"/>
      <c r="W18" s="223"/>
      <c r="X18" s="223"/>
      <c r="Y18" s="222"/>
      <c r="Z18" s="36"/>
      <c r="AA18" s="36"/>
      <c r="AB18" s="241">
        <v>3</v>
      </c>
      <c r="AC18" s="241"/>
      <c r="AD18" s="241"/>
      <c r="AE18" s="220" t="s">
        <v>175</v>
      </c>
      <c r="AF18" s="223"/>
      <c r="AG18" s="223"/>
      <c r="AH18" s="223"/>
      <c r="AI18" s="223"/>
      <c r="AJ18" s="223"/>
      <c r="AK18" s="223"/>
      <c r="AL18" s="223"/>
      <c r="AM18" s="223"/>
      <c r="AN18" s="223"/>
      <c r="AO18" s="223"/>
      <c r="AP18" s="223"/>
      <c r="AQ18" s="223"/>
      <c r="AR18" s="223"/>
      <c r="AS18" s="223"/>
      <c r="AT18" s="223"/>
      <c r="AU18" s="223"/>
      <c r="AV18" s="223"/>
      <c r="AW18" s="223"/>
      <c r="AX18" s="223"/>
      <c r="AY18" s="222"/>
      <c r="AZ18" s="36"/>
      <c r="BA18" s="36"/>
      <c r="BB18" s="241">
        <v>3</v>
      </c>
      <c r="BC18" s="241"/>
      <c r="BD18" s="241"/>
      <c r="BE18" s="220" t="s">
        <v>148</v>
      </c>
      <c r="BF18" s="223"/>
      <c r="BG18" s="223"/>
      <c r="BH18" s="223"/>
      <c r="BI18" s="223"/>
      <c r="BJ18" s="223"/>
      <c r="BK18" s="223"/>
      <c r="BL18" s="223"/>
      <c r="BM18" s="223"/>
      <c r="BN18" s="223"/>
      <c r="BO18" s="223"/>
      <c r="BP18" s="223"/>
      <c r="BQ18" s="223"/>
      <c r="BR18" s="223"/>
      <c r="BS18" s="223"/>
      <c r="BT18" s="223"/>
      <c r="BU18" s="223"/>
      <c r="BV18" s="223"/>
      <c r="BW18" s="223"/>
      <c r="BX18" s="223"/>
      <c r="BY18" s="222"/>
      <c r="BZ18" s="36"/>
      <c r="CA18" s="36"/>
      <c r="CB18" s="241">
        <v>3</v>
      </c>
      <c r="CC18" s="241"/>
      <c r="CD18" s="241"/>
      <c r="CE18" s="220" t="s">
        <v>149</v>
      </c>
      <c r="CF18" s="223"/>
      <c r="CG18" s="223"/>
      <c r="CH18" s="223"/>
      <c r="CI18" s="223"/>
      <c r="CJ18" s="223"/>
      <c r="CK18" s="223"/>
      <c r="CL18" s="223"/>
      <c r="CM18" s="223"/>
      <c r="CN18" s="223"/>
      <c r="CO18" s="223"/>
      <c r="CP18" s="223"/>
      <c r="CQ18" s="223"/>
      <c r="CR18" s="223"/>
      <c r="CS18" s="223"/>
      <c r="CT18" s="223"/>
      <c r="CU18" s="223"/>
      <c r="CV18" s="223"/>
      <c r="CW18" s="223"/>
      <c r="CX18" s="223"/>
      <c r="CY18" s="222"/>
    </row>
    <row r="19" spans="2:140" s="19" customFormat="1" ht="20.25" customHeight="1">
      <c r="B19" s="241">
        <v>4</v>
      </c>
      <c r="C19" s="241"/>
      <c r="D19" s="241"/>
      <c r="E19" s="220" t="s">
        <v>145</v>
      </c>
      <c r="F19" s="223"/>
      <c r="G19" s="223"/>
      <c r="H19" s="223"/>
      <c r="I19" s="223"/>
      <c r="J19" s="223"/>
      <c r="K19" s="223"/>
      <c r="L19" s="223"/>
      <c r="M19" s="223"/>
      <c r="N19" s="223"/>
      <c r="O19" s="223"/>
      <c r="P19" s="223"/>
      <c r="Q19" s="223"/>
      <c r="R19" s="223"/>
      <c r="S19" s="223"/>
      <c r="T19" s="223"/>
      <c r="U19" s="223"/>
      <c r="V19" s="223"/>
      <c r="W19" s="223"/>
      <c r="X19" s="223"/>
      <c r="Y19" s="222"/>
      <c r="AB19" s="241">
        <v>4</v>
      </c>
      <c r="AC19" s="241"/>
      <c r="AD19" s="241"/>
      <c r="AE19" s="220" t="s">
        <v>176</v>
      </c>
      <c r="AF19" s="223"/>
      <c r="AG19" s="223"/>
      <c r="AH19" s="223"/>
      <c r="AI19" s="223"/>
      <c r="AJ19" s="223"/>
      <c r="AK19" s="223"/>
      <c r="AL19" s="223"/>
      <c r="AM19" s="223"/>
      <c r="AN19" s="223"/>
      <c r="AO19" s="223"/>
      <c r="AP19" s="223"/>
      <c r="AQ19" s="223"/>
      <c r="AR19" s="223"/>
      <c r="AS19" s="223"/>
      <c r="AT19" s="223"/>
      <c r="AU19" s="223"/>
      <c r="AV19" s="223"/>
      <c r="AW19" s="223"/>
      <c r="AX19" s="223"/>
      <c r="AY19" s="222"/>
      <c r="BB19" s="241">
        <v>4</v>
      </c>
      <c r="BC19" s="241"/>
      <c r="BD19" s="241"/>
      <c r="BE19" s="220" t="s">
        <v>156</v>
      </c>
      <c r="BF19" s="223"/>
      <c r="BG19" s="223"/>
      <c r="BH19" s="223"/>
      <c r="BI19" s="223"/>
      <c r="BJ19" s="223"/>
      <c r="BK19" s="223"/>
      <c r="BL19" s="223"/>
      <c r="BM19" s="223"/>
      <c r="BN19" s="223"/>
      <c r="BO19" s="223"/>
      <c r="BP19" s="223"/>
      <c r="BQ19" s="223"/>
      <c r="BR19" s="223"/>
      <c r="BS19" s="223"/>
      <c r="BT19" s="223"/>
      <c r="BU19" s="223"/>
      <c r="BV19" s="223"/>
      <c r="BW19" s="223"/>
      <c r="BX19" s="223"/>
      <c r="BY19" s="222"/>
      <c r="CB19" s="241">
        <v>4</v>
      </c>
      <c r="CC19" s="241"/>
      <c r="CD19" s="241"/>
      <c r="CE19" s="220" t="s">
        <v>144</v>
      </c>
      <c r="CF19" s="223"/>
      <c r="CG19" s="223"/>
      <c r="CH19" s="223"/>
      <c r="CI19" s="223"/>
      <c r="CJ19" s="223"/>
      <c r="CK19" s="223"/>
      <c r="CL19" s="223"/>
      <c r="CM19" s="223"/>
      <c r="CN19" s="223"/>
      <c r="CO19" s="223"/>
      <c r="CP19" s="223"/>
      <c r="CQ19" s="223"/>
      <c r="CR19" s="223"/>
      <c r="CS19" s="223"/>
      <c r="CT19" s="223"/>
      <c r="CU19" s="223"/>
      <c r="CV19" s="223"/>
      <c r="CW19" s="223"/>
      <c r="CX19" s="223"/>
      <c r="CY19" s="222"/>
      <c r="DI19"/>
    </row>
    <row r="20" spans="2:140" s="19" customFormat="1" ht="8.25" customHeight="1">
      <c r="AE20" s="19" t="s">
        <v>131</v>
      </c>
      <c r="BE20" s="19" t="s">
        <v>132</v>
      </c>
    </row>
    <row r="21" spans="2:140" s="19" customFormat="1" ht="18" customHeight="1">
      <c r="B21" s="231" t="s">
        <v>129</v>
      </c>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AB21" s="231" t="s">
        <v>114</v>
      </c>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BB21" s="231" t="s">
        <v>113</v>
      </c>
      <c r="BC21" s="231"/>
      <c r="BD21" s="231"/>
      <c r="BE21" s="231"/>
      <c r="BF21" s="231"/>
      <c r="BG21" s="231"/>
      <c r="BH21" s="231"/>
      <c r="BI21" s="231"/>
      <c r="BJ21" s="231"/>
      <c r="BK21" s="231"/>
      <c r="BL21" s="231"/>
      <c r="BM21" s="231"/>
      <c r="BN21" s="231"/>
      <c r="BO21" s="231"/>
      <c r="BP21" s="231"/>
      <c r="BQ21" s="231"/>
      <c r="BR21" s="231"/>
      <c r="BS21" s="231"/>
      <c r="BT21" s="231"/>
      <c r="BU21" s="231"/>
      <c r="BV21" s="231"/>
      <c r="BW21" s="231"/>
      <c r="BX21" s="231"/>
      <c r="BY21" s="231"/>
      <c r="CB21" s="231" t="s">
        <v>130</v>
      </c>
      <c r="CC21" s="231"/>
      <c r="CD21" s="231"/>
      <c r="CE21" s="231"/>
      <c r="CF21" s="231"/>
      <c r="CG21" s="231"/>
      <c r="CH21" s="231"/>
      <c r="CI21" s="231"/>
      <c r="CJ21" s="231"/>
      <c r="CK21" s="231"/>
      <c r="CL21" s="231"/>
      <c r="CM21" s="231"/>
      <c r="CN21" s="231"/>
      <c r="CO21" s="231"/>
      <c r="CP21" s="231"/>
      <c r="CQ21" s="231"/>
      <c r="CR21" s="231"/>
      <c r="CS21" s="231"/>
      <c r="CT21" s="231"/>
      <c r="CU21" s="231"/>
      <c r="CV21" s="231"/>
      <c r="CW21" s="231"/>
      <c r="CX21" s="231"/>
      <c r="CY21" s="231"/>
    </row>
    <row r="22" spans="2:140" s="19" customFormat="1" ht="18" customHeight="1">
      <c r="B22" s="231" t="s">
        <v>18</v>
      </c>
      <c r="C22" s="231"/>
      <c r="D22" s="231"/>
      <c r="E22" s="231"/>
      <c r="F22" s="231"/>
      <c r="G22" s="231"/>
      <c r="H22" s="231"/>
      <c r="I22" s="231"/>
      <c r="J22" s="231"/>
      <c r="K22" s="231"/>
      <c r="L22" s="231"/>
      <c r="M22" s="231"/>
      <c r="N22" s="231"/>
      <c r="O22" s="231"/>
      <c r="P22" s="231"/>
      <c r="Q22" s="231"/>
      <c r="R22" s="231"/>
      <c r="S22" s="231"/>
      <c r="T22" s="231"/>
      <c r="U22" s="231"/>
      <c r="V22" s="231"/>
      <c r="W22" s="231"/>
      <c r="X22" s="231"/>
      <c r="Y22" s="231"/>
      <c r="AB22" s="231" t="s">
        <v>18</v>
      </c>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BB22" s="231" t="s">
        <v>133</v>
      </c>
      <c r="BC22" s="231"/>
      <c r="BD22" s="231"/>
      <c r="BE22" s="231"/>
      <c r="BF22" s="231"/>
      <c r="BG22" s="231"/>
      <c r="BH22" s="231"/>
      <c r="BI22" s="231"/>
      <c r="BJ22" s="231"/>
      <c r="BK22" s="231"/>
      <c r="BL22" s="231"/>
      <c r="BM22" s="231"/>
      <c r="BN22" s="231"/>
      <c r="BO22" s="231"/>
      <c r="BP22" s="231"/>
      <c r="BQ22" s="231"/>
      <c r="BR22" s="231"/>
      <c r="BS22" s="231"/>
      <c r="BT22" s="231"/>
      <c r="BU22" s="231"/>
      <c r="BV22" s="231"/>
      <c r="BW22" s="231"/>
      <c r="BX22" s="231"/>
      <c r="BY22" s="231"/>
      <c r="CB22" s="231" t="s">
        <v>18</v>
      </c>
      <c r="CC22" s="231"/>
      <c r="CD22" s="231"/>
      <c r="CE22" s="231"/>
      <c r="CF22" s="231"/>
      <c r="CG22" s="231"/>
      <c r="CH22" s="231"/>
      <c r="CI22" s="231"/>
      <c r="CJ22" s="231"/>
      <c r="CK22" s="231"/>
      <c r="CL22" s="231"/>
      <c r="CM22" s="231"/>
      <c r="CN22" s="231"/>
      <c r="CO22" s="231"/>
      <c r="CP22" s="231"/>
      <c r="CQ22" s="231"/>
      <c r="CR22" s="231"/>
      <c r="CS22" s="231"/>
      <c r="CT22" s="231"/>
      <c r="CU22" s="231"/>
      <c r="CV22" s="231"/>
      <c r="CW22" s="231"/>
      <c r="CX22" s="231"/>
      <c r="CY22" s="231"/>
      <c r="DM22" s="231"/>
      <c r="DN22" s="231"/>
      <c r="DO22" s="231"/>
      <c r="DP22" s="231"/>
      <c r="DQ22" s="231"/>
      <c r="DR22" s="231"/>
      <c r="DS22" s="231"/>
      <c r="DT22" s="231"/>
      <c r="DU22" s="231"/>
      <c r="DV22" s="231"/>
      <c r="DW22" s="231"/>
      <c r="DX22" s="231"/>
      <c r="DY22" s="231"/>
      <c r="DZ22" s="231"/>
      <c r="EA22" s="231"/>
      <c r="EB22" s="231"/>
      <c r="EC22" s="231"/>
      <c r="ED22" s="231"/>
      <c r="EE22" s="231"/>
      <c r="EF22" s="231"/>
      <c r="EG22" s="231"/>
      <c r="EH22" s="231"/>
      <c r="EI22" s="231"/>
      <c r="EJ22" s="231"/>
    </row>
    <row r="23" spans="2:140" ht="33" customHeight="1">
      <c r="B23" s="17"/>
      <c r="C23" s="17"/>
      <c r="D23" s="17"/>
      <c r="E23" s="17"/>
      <c r="F23" s="17"/>
      <c r="G23" s="17"/>
      <c r="H23" s="17"/>
      <c r="I23" s="17"/>
      <c r="J23" s="17"/>
      <c r="K23" s="17"/>
      <c r="L23" s="17"/>
      <c r="M23" s="17"/>
      <c r="N23" s="17"/>
      <c r="O23" s="17"/>
      <c r="P23" s="17"/>
      <c r="Q23" s="17"/>
      <c r="R23" s="17"/>
      <c r="S23" s="17"/>
      <c r="T23" s="17"/>
      <c r="U23" s="17"/>
      <c r="V23" s="17"/>
      <c r="W23" s="17"/>
      <c r="X23" s="17"/>
      <c r="Y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row>
    <row r="24" spans="2:140" ht="18" customHeight="1">
      <c r="B24" s="232" t="s">
        <v>128</v>
      </c>
      <c r="C24" s="232"/>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232"/>
      <c r="AY24" s="232"/>
      <c r="AZ24" s="232"/>
      <c r="BA24" s="232"/>
      <c r="BB24" s="232"/>
      <c r="BC24" s="232"/>
      <c r="BD24" s="232"/>
      <c r="BE24" s="232"/>
      <c r="BF24" s="232"/>
      <c r="BG24" s="232"/>
      <c r="BH24" s="232"/>
      <c r="BI24" s="232"/>
      <c r="BJ24" s="232"/>
      <c r="BK24" s="232"/>
      <c r="BL24" s="232"/>
      <c r="BM24" s="232"/>
      <c r="BN24" s="232"/>
      <c r="BO24" s="232"/>
      <c r="BP24" s="232"/>
      <c r="BQ24" s="232"/>
      <c r="BR24" s="232"/>
      <c r="BS24" s="232"/>
      <c r="BT24" s="232"/>
      <c r="BU24" s="232"/>
      <c r="BV24" s="232"/>
      <c r="BW24" s="232"/>
      <c r="BX24" s="232"/>
      <c r="BY24" s="232"/>
      <c r="BZ24" s="232"/>
      <c r="CA24" s="232"/>
      <c r="CB24" s="232"/>
      <c r="CC24" s="232"/>
      <c r="CD24" s="232"/>
      <c r="CE24" s="232"/>
      <c r="CF24" s="232"/>
      <c r="CG24" s="232"/>
      <c r="CH24" s="232"/>
      <c r="CI24" s="232"/>
      <c r="CJ24" s="232"/>
      <c r="CK24" s="232"/>
      <c r="CL24" s="232"/>
      <c r="CM24" s="232"/>
      <c r="CN24" s="232"/>
      <c r="CO24" s="232"/>
      <c r="CP24" s="232"/>
      <c r="CQ24" s="232"/>
      <c r="CR24" s="232"/>
      <c r="CS24" s="232"/>
      <c r="CT24" s="232"/>
      <c r="CU24" s="232"/>
      <c r="CV24" s="232"/>
      <c r="CW24" s="232"/>
      <c r="CX24" s="232"/>
      <c r="CY24" s="232"/>
      <c r="CZ24" s="232"/>
    </row>
    <row r="25" spans="2:140" ht="18" customHeight="1">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2:140" ht="18" customHeight="1">
      <c r="P26" s="239" t="s">
        <v>116</v>
      </c>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N26" s="239" t="s">
        <v>117</v>
      </c>
      <c r="BO26" s="240"/>
      <c r="BP26" s="240"/>
      <c r="BQ26" s="240"/>
      <c r="BR26" s="240"/>
      <c r="BS26" s="240"/>
      <c r="BT26" s="240"/>
      <c r="BU26" s="240"/>
      <c r="BV26" s="240"/>
      <c r="BW26" s="240"/>
      <c r="BX26" s="240"/>
      <c r="BY26" s="240"/>
      <c r="BZ26" s="240"/>
      <c r="CA26" s="240"/>
      <c r="CB26" s="240"/>
      <c r="CC26" s="240"/>
      <c r="CD26" s="240"/>
      <c r="CE26" s="240"/>
      <c r="CF26" s="240"/>
      <c r="CG26" s="240"/>
      <c r="CH26" s="240"/>
      <c r="CI26" s="240"/>
      <c r="CJ26" s="240"/>
      <c r="CK26" s="240"/>
    </row>
    <row r="27" spans="2:140" ht="15" customHeight="1"/>
    <row r="28" spans="2:140" ht="18" customHeight="1">
      <c r="AA28" s="22"/>
      <c r="AY28" s="24"/>
      <c r="AZ28" s="24"/>
      <c r="BA28" s="46"/>
      <c r="BB28" s="24"/>
      <c r="BZ28" s="50"/>
    </row>
    <row r="29" spans="2:140" ht="18" customHeight="1">
      <c r="P29" s="20"/>
      <c r="Q29" s="20"/>
      <c r="R29" s="20"/>
      <c r="S29" s="20"/>
      <c r="T29" s="20"/>
      <c r="U29" s="20"/>
      <c r="V29" s="20"/>
      <c r="W29" s="20"/>
      <c r="X29" s="20"/>
      <c r="Y29" s="20"/>
      <c r="Z29" s="20"/>
      <c r="AA29" s="21"/>
      <c r="AB29" s="20"/>
      <c r="AC29" s="20"/>
      <c r="AD29" s="20"/>
      <c r="AE29" s="20"/>
      <c r="AF29" s="20"/>
      <c r="AG29" s="20"/>
      <c r="AH29" s="20"/>
      <c r="AI29" s="20"/>
      <c r="AJ29" s="20"/>
      <c r="AK29" s="20"/>
      <c r="AL29" s="43"/>
      <c r="AM29" s="44"/>
      <c r="AN29" s="44"/>
      <c r="AO29" s="44"/>
      <c r="AP29" s="44"/>
      <c r="AQ29" s="44"/>
      <c r="AR29" s="44"/>
      <c r="AS29" s="44"/>
      <c r="AT29" s="44"/>
      <c r="AU29" s="44"/>
      <c r="AV29" s="44"/>
      <c r="AW29" s="44"/>
      <c r="AX29" s="44"/>
      <c r="AY29" s="44"/>
      <c r="AZ29" s="44"/>
      <c r="BA29" s="47"/>
      <c r="BB29" s="44"/>
      <c r="BC29" s="44"/>
      <c r="BD29" s="44"/>
      <c r="BE29" s="44"/>
      <c r="BF29" s="44"/>
      <c r="BG29" s="44"/>
      <c r="BH29" s="44"/>
      <c r="BI29" s="44"/>
      <c r="BJ29" s="44"/>
      <c r="BK29" s="44"/>
      <c r="BL29" s="44"/>
      <c r="BM29" s="44"/>
      <c r="BN29" s="44"/>
      <c r="BO29" s="44"/>
      <c r="BP29" s="20"/>
      <c r="BQ29" s="20"/>
      <c r="BR29" s="20"/>
      <c r="BS29" s="20"/>
      <c r="BT29" s="20"/>
      <c r="BU29" s="20"/>
      <c r="BV29" s="20"/>
      <c r="BW29" s="20"/>
      <c r="BX29" s="20"/>
      <c r="BY29" s="20"/>
      <c r="BZ29" s="23"/>
      <c r="CA29" s="20"/>
      <c r="CB29" s="20"/>
      <c r="CC29" s="20"/>
      <c r="CD29" s="20"/>
      <c r="CE29" s="20"/>
      <c r="CF29" s="20"/>
      <c r="CG29" s="20"/>
      <c r="CH29" s="20"/>
      <c r="CI29" s="20"/>
      <c r="CJ29" s="20"/>
      <c r="CK29" s="20"/>
    </row>
    <row r="30" spans="2:140" ht="8.25" customHeight="1">
      <c r="O30" s="22"/>
      <c r="P30" s="233" t="s">
        <v>103</v>
      </c>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5"/>
      <c r="BA30" s="48"/>
      <c r="BM30" s="22"/>
      <c r="BN30" s="233" t="s">
        <v>107</v>
      </c>
      <c r="BO30" s="234"/>
      <c r="BP30" s="234"/>
      <c r="BQ30" s="234"/>
      <c r="BR30" s="234"/>
      <c r="BS30" s="234"/>
      <c r="BT30" s="234"/>
      <c r="BU30" s="234"/>
      <c r="BV30" s="234"/>
      <c r="BW30" s="234"/>
      <c r="BX30" s="234"/>
      <c r="BY30" s="234"/>
      <c r="BZ30" s="234"/>
      <c r="CA30" s="234"/>
      <c r="CB30" s="234"/>
      <c r="CC30" s="234"/>
      <c r="CD30" s="234"/>
      <c r="CE30" s="234"/>
      <c r="CF30" s="234"/>
      <c r="CG30" s="234"/>
      <c r="CH30" s="234"/>
      <c r="CI30" s="234"/>
      <c r="CJ30" s="234"/>
      <c r="CK30" s="235"/>
    </row>
    <row r="31" spans="2:140" ht="8.25" customHeight="1">
      <c r="O31" s="22"/>
      <c r="P31" s="236"/>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8"/>
      <c r="BA31" s="48"/>
      <c r="BM31" s="22"/>
      <c r="BN31" s="236"/>
      <c r="BO31" s="237"/>
      <c r="BP31" s="237"/>
      <c r="BQ31" s="237"/>
      <c r="BR31" s="237"/>
      <c r="BS31" s="237"/>
      <c r="BT31" s="237"/>
      <c r="BU31" s="237"/>
      <c r="BV31" s="237"/>
      <c r="BW31" s="237"/>
      <c r="BX31" s="237"/>
      <c r="BY31" s="237"/>
      <c r="BZ31" s="237"/>
      <c r="CA31" s="237"/>
      <c r="CB31" s="237"/>
      <c r="CC31" s="237"/>
      <c r="CD31" s="237"/>
      <c r="CE31" s="237"/>
      <c r="CF31" s="237"/>
      <c r="CG31" s="237"/>
      <c r="CH31" s="237"/>
      <c r="CI31" s="237"/>
      <c r="CJ31" s="237"/>
      <c r="CK31" s="238"/>
    </row>
    <row r="32" spans="2:140" ht="8.25" customHeight="1">
      <c r="O32" s="22"/>
      <c r="AM32" s="22"/>
      <c r="AY32" s="24"/>
      <c r="AZ32" s="24"/>
      <c r="BA32" s="46"/>
      <c r="BB32" s="24"/>
      <c r="BM32" s="22"/>
      <c r="CK32" s="22"/>
    </row>
    <row r="33" spans="5:101" ht="8.25" customHeight="1">
      <c r="J33" s="20"/>
      <c r="K33" s="20"/>
      <c r="L33" s="20"/>
      <c r="M33" s="20"/>
      <c r="N33" s="20"/>
      <c r="O33" s="21"/>
      <c r="P33" s="20"/>
      <c r="Q33" s="20"/>
      <c r="R33" s="20"/>
      <c r="S33" s="20"/>
      <c r="T33" s="20"/>
      <c r="U33" s="20"/>
      <c r="AH33" s="20"/>
      <c r="AI33" s="20"/>
      <c r="AJ33" s="20"/>
      <c r="AK33" s="20"/>
      <c r="AL33" s="20"/>
      <c r="AM33" s="21"/>
      <c r="AN33" s="20"/>
      <c r="AO33" s="20"/>
      <c r="AP33" s="20"/>
      <c r="AQ33" s="20"/>
      <c r="AR33" s="20"/>
      <c r="AS33" s="20"/>
      <c r="AY33" s="24"/>
      <c r="AZ33" s="24"/>
      <c r="BA33" s="46"/>
      <c r="BB33" s="24"/>
      <c r="BH33" s="20"/>
      <c r="BI33" s="20"/>
      <c r="BJ33" s="20"/>
      <c r="BK33" s="20"/>
      <c r="BL33" s="20"/>
      <c r="BM33" s="21"/>
      <c r="BN33" s="20"/>
      <c r="BO33" s="20"/>
      <c r="BP33" s="20"/>
      <c r="BQ33" s="20"/>
      <c r="BR33" s="20"/>
      <c r="BS33" s="20"/>
      <c r="CF33" s="20"/>
      <c r="CG33" s="20"/>
      <c r="CH33" s="20"/>
      <c r="CI33" s="20"/>
      <c r="CJ33" s="20"/>
      <c r="CK33" s="21"/>
      <c r="CL33" s="20"/>
      <c r="CM33" s="20"/>
      <c r="CN33" s="20"/>
      <c r="CO33" s="20"/>
      <c r="CP33" s="20"/>
      <c r="CQ33" s="20"/>
    </row>
    <row r="34" spans="5:101" ht="18" customHeight="1">
      <c r="I34" s="22"/>
      <c r="J34" s="225" t="s">
        <v>70</v>
      </c>
      <c r="K34" s="226"/>
      <c r="L34" s="226"/>
      <c r="M34" s="226"/>
      <c r="N34" s="226"/>
      <c r="O34" s="226"/>
      <c r="P34" s="226"/>
      <c r="Q34" s="226"/>
      <c r="R34" s="226"/>
      <c r="S34" s="226"/>
      <c r="T34" s="226"/>
      <c r="U34" s="227"/>
      <c r="AG34" s="22"/>
      <c r="AH34" s="225" t="s">
        <v>102</v>
      </c>
      <c r="AI34" s="226"/>
      <c r="AJ34" s="226"/>
      <c r="AK34" s="226"/>
      <c r="AL34" s="226"/>
      <c r="AM34" s="226"/>
      <c r="AN34" s="226"/>
      <c r="AO34" s="226"/>
      <c r="AP34" s="226"/>
      <c r="AQ34" s="226"/>
      <c r="AR34" s="226"/>
      <c r="AS34" s="227"/>
      <c r="BA34" s="48"/>
      <c r="BG34" s="22"/>
      <c r="BH34" s="225" t="s">
        <v>78</v>
      </c>
      <c r="BI34" s="226"/>
      <c r="BJ34" s="226"/>
      <c r="BK34" s="226"/>
      <c r="BL34" s="226"/>
      <c r="BM34" s="226"/>
      <c r="BN34" s="226"/>
      <c r="BO34" s="226"/>
      <c r="BP34" s="226"/>
      <c r="BQ34" s="226"/>
      <c r="BR34" s="226"/>
      <c r="BS34" s="227"/>
      <c r="CE34" s="22"/>
      <c r="CF34" s="225" t="s">
        <v>80</v>
      </c>
      <c r="CG34" s="226"/>
      <c r="CH34" s="226"/>
      <c r="CI34" s="226"/>
      <c r="CJ34" s="226"/>
      <c r="CK34" s="226"/>
      <c r="CL34" s="226"/>
      <c r="CM34" s="226"/>
      <c r="CN34" s="226"/>
      <c r="CO34" s="226"/>
      <c r="CP34" s="226"/>
      <c r="CQ34" s="227"/>
    </row>
    <row r="35" spans="5:101" ht="18" customHeight="1">
      <c r="G35" s="20"/>
      <c r="H35" s="20"/>
      <c r="I35" s="21"/>
      <c r="J35" s="20"/>
      <c r="K35" s="20"/>
      <c r="L35" s="20"/>
      <c r="S35" s="20"/>
      <c r="T35" s="20"/>
      <c r="U35" s="21"/>
      <c r="V35" s="20"/>
      <c r="W35" s="20"/>
      <c r="X35" s="20"/>
      <c r="AE35" s="25"/>
      <c r="AF35" s="25"/>
      <c r="AG35" s="26"/>
      <c r="AH35" s="25"/>
      <c r="AI35" s="25"/>
      <c r="AJ35" s="25"/>
      <c r="AQ35" s="20"/>
      <c r="AR35" s="20"/>
      <c r="AS35" s="21"/>
      <c r="AT35" s="20"/>
      <c r="AU35" s="20"/>
      <c r="AV35" s="20"/>
      <c r="BA35" s="48"/>
      <c r="BE35" s="20"/>
      <c r="BF35" s="20"/>
      <c r="BG35" s="21"/>
      <c r="BH35" s="20"/>
      <c r="BI35" s="20"/>
      <c r="BJ35" s="20"/>
      <c r="BQ35" s="20"/>
      <c r="BR35" s="20"/>
      <c r="BS35" s="21"/>
      <c r="BT35" s="20"/>
      <c r="BU35" s="20"/>
      <c r="BV35" s="20"/>
      <c r="CC35" s="20"/>
      <c r="CD35" s="20"/>
      <c r="CE35" s="21"/>
      <c r="CF35" s="20"/>
      <c r="CG35" s="20"/>
      <c r="CH35" s="20"/>
      <c r="CO35" s="20"/>
      <c r="CP35" s="20"/>
      <c r="CQ35" s="21"/>
      <c r="CR35" s="20"/>
      <c r="CS35" s="20"/>
      <c r="CT35" s="20"/>
    </row>
    <row r="36" spans="5:101" ht="18" customHeight="1">
      <c r="F36" s="22"/>
      <c r="G36" s="225" t="s">
        <v>99</v>
      </c>
      <c r="H36" s="226"/>
      <c r="I36" s="226"/>
      <c r="J36" s="226"/>
      <c r="K36" s="226"/>
      <c r="L36" s="227"/>
      <c r="M36" s="27"/>
      <c r="R36" s="22"/>
      <c r="S36" s="225" t="s">
        <v>60</v>
      </c>
      <c r="T36" s="226"/>
      <c r="U36" s="226"/>
      <c r="V36" s="226"/>
      <c r="W36" s="226"/>
      <c r="X36" s="227"/>
      <c r="Y36" s="27"/>
      <c r="Z36" s="27"/>
      <c r="AD36" s="22"/>
      <c r="AE36" s="225" t="s">
        <v>100</v>
      </c>
      <c r="AF36" s="226"/>
      <c r="AG36" s="226"/>
      <c r="AH36" s="226"/>
      <c r="AI36" s="226"/>
      <c r="AJ36" s="227"/>
      <c r="AP36" s="22"/>
      <c r="AQ36" s="225" t="s">
        <v>101</v>
      </c>
      <c r="AR36" s="226"/>
      <c r="AS36" s="226"/>
      <c r="AT36" s="226"/>
      <c r="AU36" s="226"/>
      <c r="AV36" s="227"/>
      <c r="BA36" s="48"/>
      <c r="BC36" s="27"/>
      <c r="BD36" s="28"/>
      <c r="BE36" s="225" t="s">
        <v>104</v>
      </c>
      <c r="BF36" s="226"/>
      <c r="BG36" s="226"/>
      <c r="BH36" s="226"/>
      <c r="BI36" s="226"/>
      <c r="BJ36" s="227"/>
      <c r="BP36" s="22"/>
      <c r="BQ36" s="225" t="s">
        <v>105</v>
      </c>
      <c r="BR36" s="226"/>
      <c r="BS36" s="226"/>
      <c r="BT36" s="226"/>
      <c r="BU36" s="226"/>
      <c r="BV36" s="227"/>
      <c r="CB36" s="22"/>
      <c r="CC36" s="225" t="s">
        <v>106</v>
      </c>
      <c r="CD36" s="226"/>
      <c r="CE36" s="226"/>
      <c r="CF36" s="226"/>
      <c r="CG36" s="226"/>
      <c r="CH36" s="227"/>
      <c r="CI36" s="27"/>
      <c r="CN36" s="22"/>
      <c r="CO36" s="225" t="s">
        <v>76</v>
      </c>
      <c r="CP36" s="226"/>
      <c r="CQ36" s="226"/>
      <c r="CR36" s="226"/>
      <c r="CS36" s="226"/>
      <c r="CT36" s="227"/>
    </row>
    <row r="37" spans="5:101" ht="18" customHeight="1">
      <c r="F37" s="21"/>
      <c r="L37" s="21"/>
      <c r="R37" s="21"/>
      <c r="X37" s="21"/>
      <c r="AD37" s="21"/>
      <c r="AJ37" s="21"/>
      <c r="AP37" s="21"/>
      <c r="AV37" s="21"/>
      <c r="BA37" s="48"/>
      <c r="BD37" s="21"/>
      <c r="BJ37" s="21"/>
      <c r="BP37" s="21"/>
      <c r="BV37" s="21"/>
      <c r="CB37" s="21"/>
      <c r="CH37" s="21"/>
      <c r="CN37" s="21"/>
      <c r="CT37" s="21"/>
    </row>
    <row r="38" spans="5:101" ht="18" customHeight="1">
      <c r="E38" s="228" t="s">
        <v>21</v>
      </c>
      <c r="F38" s="228"/>
      <c r="G38" s="228"/>
      <c r="H38" s="228"/>
      <c r="K38" s="228" t="s">
        <v>22</v>
      </c>
      <c r="L38" s="228"/>
      <c r="M38" s="228"/>
      <c r="N38" s="228"/>
      <c r="Q38" s="228" t="s">
        <v>23</v>
      </c>
      <c r="R38" s="228"/>
      <c r="S38" s="228"/>
      <c r="T38" s="228"/>
      <c r="W38" s="228" t="s">
        <v>24</v>
      </c>
      <c r="X38" s="228"/>
      <c r="Y38" s="228"/>
      <c r="Z38" s="228"/>
      <c r="AC38" s="228" t="s">
        <v>25</v>
      </c>
      <c r="AD38" s="228"/>
      <c r="AE38" s="228"/>
      <c r="AF38" s="228"/>
      <c r="AI38" s="228" t="s">
        <v>26</v>
      </c>
      <c r="AJ38" s="228"/>
      <c r="AK38" s="228"/>
      <c r="AL38" s="228"/>
      <c r="AO38" s="228" t="s">
        <v>27</v>
      </c>
      <c r="AP38" s="228"/>
      <c r="AQ38" s="228"/>
      <c r="AR38" s="228"/>
      <c r="AU38" s="228" t="s">
        <v>28</v>
      </c>
      <c r="AV38" s="228"/>
      <c r="AW38" s="228"/>
      <c r="AX38" s="228"/>
      <c r="BA38" s="48"/>
      <c r="BC38" s="228" t="s">
        <v>29</v>
      </c>
      <c r="BD38" s="228"/>
      <c r="BE38" s="228"/>
      <c r="BF38" s="228"/>
      <c r="BI38" s="228" t="s">
        <v>30</v>
      </c>
      <c r="BJ38" s="228"/>
      <c r="BK38" s="228"/>
      <c r="BL38" s="228"/>
      <c r="BO38" s="228" t="s">
        <v>31</v>
      </c>
      <c r="BP38" s="228"/>
      <c r="BQ38" s="228"/>
      <c r="BR38" s="228"/>
      <c r="BU38" s="228" t="s">
        <v>32</v>
      </c>
      <c r="BV38" s="228"/>
      <c r="BW38" s="228"/>
      <c r="BX38" s="228"/>
      <c r="CA38" s="228" t="s">
        <v>33</v>
      </c>
      <c r="CB38" s="228"/>
      <c r="CC38" s="228"/>
      <c r="CD38" s="228"/>
      <c r="CG38" s="228" t="s">
        <v>34</v>
      </c>
      <c r="CH38" s="228"/>
      <c r="CI38" s="228"/>
      <c r="CJ38" s="228"/>
      <c r="CM38" s="228" t="s">
        <v>35</v>
      </c>
      <c r="CN38" s="228"/>
      <c r="CO38" s="228"/>
      <c r="CP38" s="228"/>
      <c r="CS38" s="228" t="s">
        <v>36</v>
      </c>
      <c r="CT38" s="228"/>
      <c r="CU38" s="228"/>
      <c r="CV38" s="228"/>
    </row>
    <row r="39" spans="5:101" ht="18" customHeight="1">
      <c r="E39" s="224"/>
      <c r="F39" s="224"/>
      <c r="G39" s="224"/>
      <c r="H39" s="224"/>
      <c r="I39" s="15"/>
      <c r="J39" s="15"/>
      <c r="K39" s="224"/>
      <c r="L39" s="224"/>
      <c r="M39" s="224"/>
      <c r="N39" s="224"/>
      <c r="O39" s="15"/>
      <c r="P39" s="15"/>
      <c r="Q39" s="224"/>
      <c r="R39" s="224"/>
      <c r="S39" s="224"/>
      <c r="T39" s="224"/>
      <c r="U39" s="15"/>
      <c r="V39" s="15"/>
      <c r="W39" s="224"/>
      <c r="X39" s="224"/>
      <c r="Y39" s="224"/>
      <c r="Z39" s="224"/>
      <c r="AA39" s="15"/>
      <c r="AB39" s="15"/>
      <c r="AC39" s="224"/>
      <c r="AD39" s="224"/>
      <c r="AE39" s="224"/>
      <c r="AF39" s="224"/>
      <c r="AG39" s="15"/>
      <c r="AH39" s="15"/>
      <c r="AI39" s="224"/>
      <c r="AJ39" s="224"/>
      <c r="AK39" s="224"/>
      <c r="AL39" s="224"/>
      <c r="AM39" s="15"/>
      <c r="AN39" s="15"/>
      <c r="AO39" s="224"/>
      <c r="AP39" s="224"/>
      <c r="AQ39" s="224"/>
      <c r="AR39" s="224"/>
      <c r="AS39" s="15"/>
      <c r="AT39" s="15"/>
      <c r="AU39" s="224"/>
      <c r="AV39" s="224"/>
      <c r="AW39" s="224"/>
      <c r="AX39" s="224"/>
      <c r="AY39" s="15"/>
      <c r="AZ39" s="15"/>
      <c r="BA39" s="49"/>
      <c r="BB39" s="15"/>
      <c r="BC39" s="224"/>
      <c r="BD39" s="224"/>
      <c r="BE39" s="224"/>
      <c r="BF39" s="224"/>
      <c r="BG39" s="15"/>
      <c r="BH39" s="15"/>
      <c r="BI39" s="224"/>
      <c r="BJ39" s="224"/>
      <c r="BK39" s="224"/>
      <c r="BL39" s="224"/>
      <c r="BM39" s="15"/>
      <c r="BN39" s="15"/>
      <c r="BO39" s="224"/>
      <c r="BP39" s="224"/>
      <c r="BQ39" s="224"/>
      <c r="BR39" s="224"/>
      <c r="BS39" s="15"/>
      <c r="BT39" s="15"/>
      <c r="BU39" s="224"/>
      <c r="BV39" s="224"/>
      <c r="BW39" s="224"/>
      <c r="BX39" s="224"/>
      <c r="BY39" s="15"/>
      <c r="BZ39" s="15"/>
      <c r="CA39" s="224"/>
      <c r="CB39" s="224"/>
      <c r="CC39" s="224"/>
      <c r="CD39" s="224"/>
      <c r="CE39" s="15"/>
      <c r="CF39" s="15"/>
      <c r="CG39" s="224"/>
      <c r="CH39" s="224"/>
      <c r="CI39" s="224"/>
      <c r="CJ39" s="224"/>
      <c r="CK39" s="15"/>
      <c r="CL39" s="15"/>
      <c r="CM39" s="224"/>
      <c r="CN39" s="224"/>
      <c r="CO39" s="224"/>
      <c r="CP39" s="224"/>
      <c r="CQ39" s="15"/>
      <c r="CR39" s="15"/>
      <c r="CS39" s="230"/>
      <c r="CT39" s="230"/>
      <c r="CU39" s="230"/>
      <c r="CV39" s="230"/>
      <c r="CW39" s="16"/>
    </row>
    <row r="40" spans="5:101" ht="18" customHeight="1">
      <c r="E40" s="224"/>
      <c r="F40" s="224"/>
      <c r="G40" s="224"/>
      <c r="H40" s="224"/>
      <c r="I40" s="15"/>
      <c r="J40" s="15"/>
      <c r="K40" s="224"/>
      <c r="L40" s="224"/>
      <c r="M40" s="224"/>
      <c r="N40" s="224"/>
      <c r="O40" s="15"/>
      <c r="P40" s="15"/>
      <c r="Q40" s="224"/>
      <c r="R40" s="224"/>
      <c r="S40" s="224"/>
      <c r="T40" s="224"/>
      <c r="U40" s="15"/>
      <c r="V40" s="15"/>
      <c r="W40" s="224"/>
      <c r="X40" s="224"/>
      <c r="Y40" s="224"/>
      <c r="Z40" s="224"/>
      <c r="AA40" s="15"/>
      <c r="AB40" s="15"/>
      <c r="AC40" s="224"/>
      <c r="AD40" s="224"/>
      <c r="AE40" s="224"/>
      <c r="AF40" s="224"/>
      <c r="AG40" s="15"/>
      <c r="AH40" s="15"/>
      <c r="AI40" s="224"/>
      <c r="AJ40" s="224"/>
      <c r="AK40" s="224"/>
      <c r="AL40" s="224"/>
      <c r="AM40" s="15"/>
      <c r="AN40" s="15"/>
      <c r="AO40" s="224"/>
      <c r="AP40" s="224"/>
      <c r="AQ40" s="224"/>
      <c r="AR40" s="224"/>
      <c r="AS40" s="15"/>
      <c r="AT40" s="15"/>
      <c r="AU40" s="224"/>
      <c r="AV40" s="224"/>
      <c r="AW40" s="224"/>
      <c r="AX40" s="224"/>
      <c r="AY40" s="15"/>
      <c r="AZ40" s="15"/>
      <c r="BA40" s="49"/>
      <c r="BB40" s="15"/>
      <c r="BC40" s="224"/>
      <c r="BD40" s="224"/>
      <c r="BE40" s="224"/>
      <c r="BF40" s="224"/>
      <c r="BG40" s="15"/>
      <c r="BH40" s="15"/>
      <c r="BI40" s="224"/>
      <c r="BJ40" s="224"/>
      <c r="BK40" s="224"/>
      <c r="BL40" s="224"/>
      <c r="BM40" s="15"/>
      <c r="BN40" s="15"/>
      <c r="BO40" s="224"/>
      <c r="BP40" s="224"/>
      <c r="BQ40" s="224"/>
      <c r="BR40" s="224"/>
      <c r="BS40" s="15"/>
      <c r="BT40" s="15"/>
      <c r="BU40" s="224"/>
      <c r="BV40" s="224"/>
      <c r="BW40" s="224"/>
      <c r="BX40" s="224"/>
      <c r="BY40" s="15"/>
      <c r="BZ40" s="15"/>
      <c r="CA40" s="224"/>
      <c r="CB40" s="224"/>
      <c r="CC40" s="224"/>
      <c r="CD40" s="224"/>
      <c r="CE40" s="15"/>
      <c r="CF40" s="15"/>
      <c r="CG40" s="224"/>
      <c r="CH40" s="224"/>
      <c r="CI40" s="224"/>
      <c r="CJ40" s="224"/>
      <c r="CK40" s="15"/>
      <c r="CL40" s="15"/>
      <c r="CM40" s="224"/>
      <c r="CN40" s="224"/>
      <c r="CO40" s="224"/>
      <c r="CP40" s="224"/>
      <c r="CQ40" s="15"/>
      <c r="CR40" s="15"/>
      <c r="CS40" s="230"/>
      <c r="CT40" s="230"/>
      <c r="CU40" s="230"/>
      <c r="CV40" s="230"/>
      <c r="CW40" s="16"/>
    </row>
    <row r="41" spans="5:101" ht="18" customHeight="1">
      <c r="E41" s="224"/>
      <c r="F41" s="224"/>
      <c r="G41" s="224"/>
      <c r="H41" s="224"/>
      <c r="I41" s="15"/>
      <c r="J41" s="15"/>
      <c r="K41" s="224"/>
      <c r="L41" s="224"/>
      <c r="M41" s="224"/>
      <c r="N41" s="224"/>
      <c r="O41" s="15"/>
      <c r="P41" s="15"/>
      <c r="Q41" s="224"/>
      <c r="R41" s="224"/>
      <c r="S41" s="224"/>
      <c r="T41" s="224"/>
      <c r="U41" s="15"/>
      <c r="V41" s="15"/>
      <c r="W41" s="224"/>
      <c r="X41" s="224"/>
      <c r="Y41" s="224"/>
      <c r="Z41" s="224"/>
      <c r="AA41" s="15"/>
      <c r="AB41" s="15"/>
      <c r="AC41" s="224"/>
      <c r="AD41" s="224"/>
      <c r="AE41" s="224"/>
      <c r="AF41" s="224"/>
      <c r="AG41" s="15"/>
      <c r="AH41" s="15"/>
      <c r="AI41" s="224"/>
      <c r="AJ41" s="224"/>
      <c r="AK41" s="224"/>
      <c r="AL41" s="224"/>
      <c r="AM41" s="15"/>
      <c r="AN41" s="15"/>
      <c r="AO41" s="224"/>
      <c r="AP41" s="224"/>
      <c r="AQ41" s="224"/>
      <c r="AR41" s="224"/>
      <c r="AS41" s="15"/>
      <c r="AT41" s="15"/>
      <c r="AU41" s="224"/>
      <c r="AV41" s="224"/>
      <c r="AW41" s="224"/>
      <c r="AX41" s="224"/>
      <c r="AY41" s="15"/>
      <c r="AZ41" s="15"/>
      <c r="BA41" s="49"/>
      <c r="BB41" s="15"/>
      <c r="BC41" s="224"/>
      <c r="BD41" s="224"/>
      <c r="BE41" s="224"/>
      <c r="BF41" s="224"/>
      <c r="BG41" s="15"/>
      <c r="BH41" s="15"/>
      <c r="BI41" s="224"/>
      <c r="BJ41" s="224"/>
      <c r="BK41" s="224"/>
      <c r="BL41" s="224"/>
      <c r="BM41" s="15"/>
      <c r="BN41" s="15"/>
      <c r="BO41" s="224"/>
      <c r="BP41" s="224"/>
      <c r="BQ41" s="224"/>
      <c r="BR41" s="224"/>
      <c r="BS41" s="15"/>
      <c r="BT41" s="15"/>
      <c r="BU41" s="224"/>
      <c r="BV41" s="224"/>
      <c r="BW41" s="224"/>
      <c r="BX41" s="224"/>
      <c r="BY41" s="15"/>
      <c r="BZ41" s="15"/>
      <c r="CA41" s="224"/>
      <c r="CB41" s="224"/>
      <c r="CC41" s="224"/>
      <c r="CD41" s="224"/>
      <c r="CE41" s="15"/>
      <c r="CF41" s="15"/>
      <c r="CG41" s="224"/>
      <c r="CH41" s="224"/>
      <c r="CI41" s="224"/>
      <c r="CJ41" s="224"/>
      <c r="CK41" s="15"/>
      <c r="CL41" s="15"/>
      <c r="CM41" s="224"/>
      <c r="CN41" s="224"/>
      <c r="CO41" s="224"/>
      <c r="CP41" s="224"/>
      <c r="CQ41" s="15"/>
      <c r="CR41" s="15"/>
      <c r="CS41" s="230"/>
      <c r="CT41" s="230"/>
      <c r="CU41" s="230"/>
      <c r="CV41" s="230"/>
      <c r="CW41" s="16"/>
    </row>
    <row r="42" spans="5:101" ht="18" customHeight="1">
      <c r="E42" s="224"/>
      <c r="F42" s="224"/>
      <c r="G42" s="224"/>
      <c r="H42" s="224"/>
      <c r="I42" s="15"/>
      <c r="J42" s="15"/>
      <c r="K42" s="224"/>
      <c r="L42" s="224"/>
      <c r="M42" s="224"/>
      <c r="N42" s="224"/>
      <c r="O42" s="15"/>
      <c r="P42" s="15"/>
      <c r="Q42" s="224"/>
      <c r="R42" s="224"/>
      <c r="S42" s="224"/>
      <c r="T42" s="224"/>
      <c r="U42" s="15"/>
      <c r="V42" s="15"/>
      <c r="W42" s="224"/>
      <c r="X42" s="224"/>
      <c r="Y42" s="224"/>
      <c r="Z42" s="224"/>
      <c r="AA42" s="15"/>
      <c r="AB42" s="15"/>
      <c r="AC42" s="224"/>
      <c r="AD42" s="224"/>
      <c r="AE42" s="224"/>
      <c r="AF42" s="224"/>
      <c r="AG42" s="15"/>
      <c r="AH42" s="15"/>
      <c r="AI42" s="224"/>
      <c r="AJ42" s="224"/>
      <c r="AK42" s="224"/>
      <c r="AL42" s="224"/>
      <c r="AM42" s="15"/>
      <c r="AN42" s="15"/>
      <c r="AO42" s="224"/>
      <c r="AP42" s="224"/>
      <c r="AQ42" s="224"/>
      <c r="AR42" s="224"/>
      <c r="AS42" s="15"/>
      <c r="AT42" s="15"/>
      <c r="AU42" s="224"/>
      <c r="AV42" s="224"/>
      <c r="AW42" s="224"/>
      <c r="AX42" s="224"/>
      <c r="AY42" s="15"/>
      <c r="AZ42" s="15"/>
      <c r="BA42" s="49"/>
      <c r="BB42" s="15"/>
      <c r="BC42" s="224"/>
      <c r="BD42" s="224"/>
      <c r="BE42" s="224"/>
      <c r="BF42" s="224"/>
      <c r="BG42" s="15"/>
      <c r="BH42" s="15"/>
      <c r="BI42" s="224"/>
      <c r="BJ42" s="224"/>
      <c r="BK42" s="224"/>
      <c r="BL42" s="224"/>
      <c r="BM42" s="15"/>
      <c r="BN42" s="15"/>
      <c r="BO42" s="224"/>
      <c r="BP42" s="224"/>
      <c r="BQ42" s="224"/>
      <c r="BR42" s="224"/>
      <c r="BS42" s="15"/>
      <c r="BT42" s="15"/>
      <c r="BU42" s="224"/>
      <c r="BV42" s="224"/>
      <c r="BW42" s="224"/>
      <c r="BX42" s="224"/>
      <c r="BY42" s="15"/>
      <c r="BZ42" s="15"/>
      <c r="CA42" s="224"/>
      <c r="CB42" s="224"/>
      <c r="CC42" s="224"/>
      <c r="CD42" s="224"/>
      <c r="CE42" s="15"/>
      <c r="CF42" s="15"/>
      <c r="CG42" s="224"/>
      <c r="CH42" s="224"/>
      <c r="CI42" s="224"/>
      <c r="CJ42" s="224"/>
      <c r="CK42" s="15"/>
      <c r="CL42" s="15"/>
      <c r="CM42" s="224"/>
      <c r="CN42" s="224"/>
      <c r="CO42" s="224"/>
      <c r="CP42" s="224"/>
      <c r="CQ42" s="15"/>
      <c r="CR42" s="15"/>
      <c r="CS42" s="230"/>
      <c r="CT42" s="230"/>
      <c r="CU42" s="230"/>
      <c r="CV42" s="230"/>
      <c r="CW42" s="16"/>
    </row>
    <row r="43" spans="5:101" ht="18" customHeight="1">
      <c r="E43" s="224"/>
      <c r="F43" s="224"/>
      <c r="G43" s="224"/>
      <c r="H43" s="224"/>
      <c r="I43" s="15"/>
      <c r="J43" s="15"/>
      <c r="K43" s="224"/>
      <c r="L43" s="224"/>
      <c r="M43" s="224"/>
      <c r="N43" s="224"/>
      <c r="O43" s="15"/>
      <c r="P43" s="15"/>
      <c r="Q43" s="224"/>
      <c r="R43" s="224"/>
      <c r="S43" s="224"/>
      <c r="T43" s="224"/>
      <c r="U43" s="15"/>
      <c r="V43" s="15"/>
      <c r="W43" s="224"/>
      <c r="X43" s="224"/>
      <c r="Y43" s="224"/>
      <c r="Z43" s="224"/>
      <c r="AA43" s="15"/>
      <c r="AB43" s="15"/>
      <c r="AC43" s="224"/>
      <c r="AD43" s="224"/>
      <c r="AE43" s="224"/>
      <c r="AF43" s="224"/>
      <c r="AG43" s="15"/>
      <c r="AH43" s="15"/>
      <c r="AI43" s="224"/>
      <c r="AJ43" s="224"/>
      <c r="AK43" s="224"/>
      <c r="AL43" s="224"/>
      <c r="AM43" s="15"/>
      <c r="AN43" s="15"/>
      <c r="AO43" s="224"/>
      <c r="AP43" s="224"/>
      <c r="AQ43" s="224"/>
      <c r="AR43" s="224"/>
      <c r="AS43" s="15"/>
      <c r="AT43" s="15"/>
      <c r="AU43" s="224"/>
      <c r="AV43" s="224"/>
      <c r="AW43" s="224"/>
      <c r="AX43" s="224"/>
      <c r="AY43" s="15"/>
      <c r="AZ43" s="15"/>
      <c r="BA43" s="49"/>
      <c r="BB43" s="15"/>
      <c r="BC43" s="224"/>
      <c r="BD43" s="224"/>
      <c r="BE43" s="224"/>
      <c r="BF43" s="224"/>
      <c r="BG43" s="15"/>
      <c r="BH43" s="15"/>
      <c r="BI43" s="224"/>
      <c r="BJ43" s="224"/>
      <c r="BK43" s="224"/>
      <c r="BL43" s="224"/>
      <c r="BM43" s="15"/>
      <c r="BN43" s="15"/>
      <c r="BO43" s="224"/>
      <c r="BP43" s="224"/>
      <c r="BQ43" s="224"/>
      <c r="BR43" s="224"/>
      <c r="BS43" s="15"/>
      <c r="BT43" s="15"/>
      <c r="BU43" s="224"/>
      <c r="BV43" s="224"/>
      <c r="BW43" s="224"/>
      <c r="BX43" s="224"/>
      <c r="BY43" s="15"/>
      <c r="BZ43" s="15"/>
      <c r="CA43" s="224"/>
      <c r="CB43" s="224"/>
      <c r="CC43" s="224"/>
      <c r="CD43" s="224"/>
      <c r="CE43" s="15"/>
      <c r="CF43" s="15"/>
      <c r="CG43" s="224"/>
      <c r="CH43" s="224"/>
      <c r="CI43" s="224"/>
      <c r="CJ43" s="224"/>
      <c r="CK43" s="15"/>
      <c r="CL43" s="15"/>
      <c r="CM43" s="224"/>
      <c r="CN43" s="224"/>
      <c r="CO43" s="224"/>
      <c r="CP43" s="224"/>
      <c r="CQ43" s="15"/>
      <c r="CR43" s="15"/>
      <c r="CS43" s="230"/>
      <c r="CT43" s="230"/>
      <c r="CU43" s="230"/>
      <c r="CV43" s="230"/>
      <c r="CW43" s="16"/>
    </row>
    <row r="44" spans="5:101" ht="18" customHeight="1">
      <c r="E44" s="224"/>
      <c r="F44" s="224"/>
      <c r="G44" s="224"/>
      <c r="H44" s="224"/>
      <c r="I44" s="15"/>
      <c r="J44" s="15"/>
      <c r="K44" s="224"/>
      <c r="L44" s="224"/>
      <c r="M44" s="224"/>
      <c r="N44" s="224"/>
      <c r="O44" s="15"/>
      <c r="P44" s="15"/>
      <c r="Q44" s="224"/>
      <c r="R44" s="224"/>
      <c r="S44" s="224"/>
      <c r="T44" s="224"/>
      <c r="U44" s="15"/>
      <c r="V44" s="15"/>
      <c r="W44" s="224"/>
      <c r="X44" s="224"/>
      <c r="Y44" s="224"/>
      <c r="Z44" s="224"/>
      <c r="AA44" s="15"/>
      <c r="AB44" s="15"/>
      <c r="AC44" s="224"/>
      <c r="AD44" s="224"/>
      <c r="AE44" s="224"/>
      <c r="AF44" s="224"/>
      <c r="AG44" s="15"/>
      <c r="AH44" s="15"/>
      <c r="AI44" s="224"/>
      <c r="AJ44" s="224"/>
      <c r="AK44" s="224"/>
      <c r="AL44" s="224"/>
      <c r="AM44" s="15"/>
      <c r="AN44" s="15"/>
      <c r="AO44" s="224"/>
      <c r="AP44" s="224"/>
      <c r="AQ44" s="224"/>
      <c r="AR44" s="224"/>
      <c r="AS44" s="15"/>
      <c r="AT44" s="15"/>
      <c r="AU44" s="224"/>
      <c r="AV44" s="224"/>
      <c r="AW44" s="224"/>
      <c r="AX44" s="224"/>
      <c r="AY44" s="15"/>
      <c r="AZ44" s="15"/>
      <c r="BA44" s="49"/>
      <c r="BB44" s="15"/>
      <c r="BC44" s="224"/>
      <c r="BD44" s="224"/>
      <c r="BE44" s="224"/>
      <c r="BF44" s="224"/>
      <c r="BG44" s="15"/>
      <c r="BH44" s="15"/>
      <c r="BI44" s="224"/>
      <c r="BJ44" s="224"/>
      <c r="BK44" s="224"/>
      <c r="BL44" s="224"/>
      <c r="BM44" s="15"/>
      <c r="BN44" s="15"/>
      <c r="BO44" s="224"/>
      <c r="BP44" s="224"/>
      <c r="BQ44" s="224"/>
      <c r="BR44" s="224"/>
      <c r="BS44" s="15"/>
      <c r="BT44" s="15"/>
      <c r="BU44" s="224"/>
      <c r="BV44" s="224"/>
      <c r="BW44" s="224"/>
      <c r="BX44" s="224"/>
      <c r="BY44" s="15"/>
      <c r="BZ44" s="15"/>
      <c r="CA44" s="224"/>
      <c r="CB44" s="224"/>
      <c r="CC44" s="224"/>
      <c r="CD44" s="224"/>
      <c r="CE44" s="15"/>
      <c r="CF44" s="15"/>
      <c r="CG44" s="224"/>
      <c r="CH44" s="224"/>
      <c r="CI44" s="224"/>
      <c r="CJ44" s="224"/>
      <c r="CK44" s="15"/>
      <c r="CL44" s="15"/>
      <c r="CM44" s="224"/>
      <c r="CN44" s="224"/>
      <c r="CO44" s="224"/>
      <c r="CP44" s="224"/>
      <c r="CQ44" s="15"/>
      <c r="CR44" s="15"/>
      <c r="CS44" s="230"/>
      <c r="CT44" s="230"/>
      <c r="CU44" s="230"/>
      <c r="CV44" s="230"/>
      <c r="CW44" s="16"/>
    </row>
    <row r="45" spans="5:101" ht="18" customHeight="1">
      <c r="E45" s="224"/>
      <c r="F45" s="224"/>
      <c r="G45" s="224"/>
      <c r="H45" s="224"/>
      <c r="I45" s="15"/>
      <c r="J45" s="15"/>
      <c r="K45" s="224"/>
      <c r="L45" s="224"/>
      <c r="M45" s="224"/>
      <c r="N45" s="224"/>
      <c r="O45" s="15"/>
      <c r="P45" s="15"/>
      <c r="Q45" s="224"/>
      <c r="R45" s="224"/>
      <c r="S45" s="224"/>
      <c r="T45" s="224"/>
      <c r="U45" s="15"/>
      <c r="V45" s="15"/>
      <c r="W45" s="224"/>
      <c r="X45" s="224"/>
      <c r="Y45" s="224"/>
      <c r="Z45" s="224"/>
      <c r="AA45" s="15"/>
      <c r="AB45" s="15"/>
      <c r="AC45" s="224"/>
      <c r="AD45" s="224"/>
      <c r="AE45" s="224"/>
      <c r="AF45" s="224"/>
      <c r="AG45" s="15"/>
      <c r="AH45" s="15"/>
      <c r="AI45" s="224"/>
      <c r="AJ45" s="224"/>
      <c r="AK45" s="224"/>
      <c r="AL45" s="224"/>
      <c r="AM45" s="15"/>
      <c r="AN45" s="15"/>
      <c r="AO45" s="224"/>
      <c r="AP45" s="224"/>
      <c r="AQ45" s="224"/>
      <c r="AR45" s="224"/>
      <c r="AS45" s="15"/>
      <c r="AT45" s="15"/>
      <c r="AU45" s="224"/>
      <c r="AV45" s="224"/>
      <c r="AW45" s="224"/>
      <c r="AX45" s="224"/>
      <c r="AY45" s="15"/>
      <c r="AZ45" s="15"/>
      <c r="BA45" s="49"/>
      <c r="BB45" s="15"/>
      <c r="BC45" s="224"/>
      <c r="BD45" s="224"/>
      <c r="BE45" s="224"/>
      <c r="BF45" s="224"/>
      <c r="BG45" s="15"/>
      <c r="BH45" s="15"/>
      <c r="BI45" s="224"/>
      <c r="BJ45" s="224"/>
      <c r="BK45" s="224"/>
      <c r="BL45" s="224"/>
      <c r="BM45" s="15"/>
      <c r="BN45" s="15"/>
      <c r="BO45" s="224"/>
      <c r="BP45" s="224"/>
      <c r="BQ45" s="224"/>
      <c r="BR45" s="224"/>
      <c r="BS45" s="15"/>
      <c r="BT45" s="15"/>
      <c r="BU45" s="224"/>
      <c r="BV45" s="224"/>
      <c r="BW45" s="224"/>
      <c r="BX45" s="224"/>
      <c r="BY45" s="15"/>
      <c r="BZ45" s="15"/>
      <c r="CA45" s="224"/>
      <c r="CB45" s="224"/>
      <c r="CC45" s="224"/>
      <c r="CD45" s="224"/>
      <c r="CE45" s="15"/>
      <c r="CF45" s="15"/>
      <c r="CG45" s="224"/>
      <c r="CH45" s="224"/>
      <c r="CI45" s="224"/>
      <c r="CJ45" s="224"/>
      <c r="CK45" s="15"/>
      <c r="CL45" s="15"/>
      <c r="CM45" s="224"/>
      <c r="CN45" s="224"/>
      <c r="CO45" s="224"/>
      <c r="CP45" s="224"/>
      <c r="CQ45" s="15"/>
      <c r="CR45" s="15"/>
      <c r="CS45" s="230"/>
      <c r="CT45" s="230"/>
      <c r="CU45" s="230"/>
      <c r="CV45" s="230"/>
      <c r="CW45" s="16"/>
    </row>
    <row r="46" spans="5:101" ht="18" customHeight="1">
      <c r="E46" s="224"/>
      <c r="F46" s="224"/>
      <c r="G46" s="224"/>
      <c r="H46" s="224"/>
      <c r="I46" s="15"/>
      <c r="J46" s="15"/>
      <c r="K46" s="224"/>
      <c r="L46" s="224"/>
      <c r="M46" s="224"/>
      <c r="N46" s="224"/>
      <c r="O46" s="15"/>
      <c r="P46" s="15"/>
      <c r="Q46" s="224"/>
      <c r="R46" s="224"/>
      <c r="S46" s="224"/>
      <c r="T46" s="224"/>
      <c r="U46" s="15"/>
      <c r="V46" s="15"/>
      <c r="W46" s="224"/>
      <c r="X46" s="224"/>
      <c r="Y46" s="224"/>
      <c r="Z46" s="224"/>
      <c r="AA46" s="15"/>
      <c r="AB46" s="15"/>
      <c r="AC46" s="224"/>
      <c r="AD46" s="224"/>
      <c r="AE46" s="224"/>
      <c r="AF46" s="224"/>
      <c r="AG46" s="15"/>
      <c r="AH46" s="15"/>
      <c r="AI46" s="224"/>
      <c r="AJ46" s="224"/>
      <c r="AK46" s="224"/>
      <c r="AL46" s="224"/>
      <c r="AM46" s="15"/>
      <c r="AN46" s="15"/>
      <c r="AO46" s="224"/>
      <c r="AP46" s="224"/>
      <c r="AQ46" s="224"/>
      <c r="AR46" s="224"/>
      <c r="AS46" s="15"/>
      <c r="AT46" s="15"/>
      <c r="AU46" s="224"/>
      <c r="AV46" s="224"/>
      <c r="AW46" s="224"/>
      <c r="AX46" s="224"/>
      <c r="AY46" s="15"/>
      <c r="AZ46" s="15"/>
      <c r="BA46" s="49"/>
      <c r="BB46" s="15"/>
      <c r="BC46" s="224"/>
      <c r="BD46" s="224"/>
      <c r="BE46" s="224"/>
      <c r="BF46" s="224"/>
      <c r="BG46" s="15"/>
      <c r="BH46" s="15"/>
      <c r="BI46" s="224"/>
      <c r="BJ46" s="224"/>
      <c r="BK46" s="224"/>
      <c r="BL46" s="224"/>
      <c r="BM46" s="15"/>
      <c r="BN46" s="15"/>
      <c r="BO46" s="224"/>
      <c r="BP46" s="224"/>
      <c r="BQ46" s="224"/>
      <c r="BR46" s="224"/>
      <c r="BS46" s="15"/>
      <c r="BT46" s="15"/>
      <c r="BU46" s="224"/>
      <c r="BV46" s="224"/>
      <c r="BW46" s="224"/>
      <c r="BX46" s="224"/>
      <c r="BY46" s="15"/>
      <c r="BZ46" s="15"/>
      <c r="CA46" s="224"/>
      <c r="CB46" s="224"/>
      <c r="CC46" s="224"/>
      <c r="CD46" s="224"/>
      <c r="CE46" s="15"/>
      <c r="CF46" s="15"/>
      <c r="CG46" s="224"/>
      <c r="CH46" s="224"/>
      <c r="CI46" s="224"/>
      <c r="CJ46" s="224"/>
      <c r="CK46" s="15"/>
      <c r="CL46" s="15"/>
      <c r="CM46" s="224"/>
      <c r="CN46" s="224"/>
      <c r="CO46" s="224"/>
      <c r="CP46" s="224"/>
      <c r="CQ46" s="15"/>
      <c r="CR46" s="15"/>
      <c r="CS46" s="230"/>
      <c r="CT46" s="230"/>
      <c r="CU46" s="230"/>
      <c r="CV46" s="230"/>
      <c r="CW46" s="16"/>
    </row>
    <row r="47" spans="5:101" ht="12" customHeight="1">
      <c r="BA47" s="48"/>
    </row>
    <row r="48" spans="5:101" ht="18" customHeight="1">
      <c r="E48" s="229" t="s">
        <v>115</v>
      </c>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BA48" s="48"/>
      <c r="BC48" s="229" t="s">
        <v>136</v>
      </c>
      <c r="BD48" s="229"/>
      <c r="BE48" s="229"/>
      <c r="BF48" s="229"/>
      <c r="BG48" s="229"/>
      <c r="BH48" s="229"/>
      <c r="BI48" s="229"/>
      <c r="BJ48" s="229"/>
      <c r="BK48" s="229"/>
      <c r="BL48" s="229"/>
      <c r="BM48" s="229"/>
      <c r="BN48" s="229"/>
      <c r="BO48" s="229"/>
      <c r="BP48" s="229"/>
      <c r="BQ48" s="229"/>
      <c r="BR48" s="229"/>
      <c r="BS48" s="229"/>
      <c r="BT48" s="229"/>
      <c r="BU48" s="229"/>
      <c r="BV48" s="229"/>
      <c r="BW48" s="229"/>
      <c r="BX48" s="229"/>
      <c r="BY48" s="229"/>
      <c r="BZ48" s="229"/>
      <c r="CA48" s="229"/>
      <c r="CB48" s="229"/>
      <c r="CC48" s="229"/>
      <c r="CD48" s="229"/>
      <c r="CE48" s="229"/>
      <c r="CF48" s="229"/>
      <c r="CG48" s="229"/>
      <c r="CH48" s="229"/>
      <c r="CI48" s="229"/>
      <c r="CJ48" s="229"/>
      <c r="CK48" s="229"/>
      <c r="CL48" s="229"/>
      <c r="CM48" s="229"/>
      <c r="CN48" s="229"/>
      <c r="CO48" s="229"/>
      <c r="CP48" s="229"/>
      <c r="CQ48" s="229"/>
      <c r="CR48" s="229"/>
      <c r="CS48" s="229"/>
      <c r="CT48" s="229"/>
      <c r="CU48" s="229"/>
      <c r="CV48" s="229"/>
    </row>
    <row r="50" spans="2:100">
      <c r="E50" s="218" t="s">
        <v>135</v>
      </c>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X50" s="219"/>
      <c r="BY50" s="219"/>
      <c r="BZ50" s="219"/>
      <c r="CA50" s="219"/>
      <c r="CB50" s="219"/>
      <c r="CC50" s="219"/>
      <c r="CD50" s="219"/>
      <c r="CE50" s="219"/>
      <c r="CF50" s="219"/>
      <c r="CG50" s="219"/>
      <c r="CH50" s="219"/>
      <c r="CI50" s="219"/>
      <c r="CJ50" s="219"/>
      <c r="CK50" s="219"/>
      <c r="CL50" s="219"/>
      <c r="CM50" s="219"/>
      <c r="CN50" s="219"/>
      <c r="CO50" s="219"/>
      <c r="CP50" s="219"/>
      <c r="CQ50" s="219"/>
      <c r="CR50" s="219"/>
      <c r="CS50" s="219"/>
      <c r="CT50" s="219"/>
      <c r="CU50" s="219"/>
      <c r="CV50" s="219"/>
    </row>
    <row r="52" spans="2:100">
      <c r="B52" s="66"/>
      <c r="C52" s="66"/>
      <c r="D52" s="66"/>
      <c r="E52" s="66"/>
      <c r="F52" s="66"/>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6"/>
      <c r="BB52" s="66"/>
    </row>
  </sheetData>
  <mergeCells count="151">
    <mergeCell ref="DM22:EJ22"/>
    <mergeCell ref="BB19:BD19"/>
    <mergeCell ref="BE19:BY19"/>
    <mergeCell ref="CB19:CD19"/>
    <mergeCell ref="CE19:CY19"/>
    <mergeCell ref="B1:CZ2"/>
    <mergeCell ref="B4:CZ4"/>
    <mergeCell ref="CB6:CD6"/>
    <mergeCell ref="CE6:CY6"/>
    <mergeCell ref="B8:D8"/>
    <mergeCell ref="AB8:AD8"/>
    <mergeCell ref="BB8:BD8"/>
    <mergeCell ref="CB8:CD8"/>
    <mergeCell ref="B6:D6"/>
    <mergeCell ref="E6:Y6"/>
    <mergeCell ref="AB6:AD6"/>
    <mergeCell ref="AE6:AY6"/>
    <mergeCell ref="BB6:BD6"/>
    <mergeCell ref="BE6:BY6"/>
    <mergeCell ref="B7:D7"/>
    <mergeCell ref="AB7:AD7"/>
    <mergeCell ref="BB7:BD7"/>
    <mergeCell ref="CB7:CD7"/>
    <mergeCell ref="E7:Y7"/>
    <mergeCell ref="E8:Y8"/>
    <mergeCell ref="AE7:AY7"/>
    <mergeCell ref="BE7:BY7"/>
    <mergeCell ref="CE7:CY7"/>
    <mergeCell ref="CE8:CY8"/>
    <mergeCell ref="B12:Y12"/>
    <mergeCell ref="AB12:AY12"/>
    <mergeCell ref="BB12:BY12"/>
    <mergeCell ref="CB12:CY12"/>
    <mergeCell ref="B13:Y13"/>
    <mergeCell ref="AB13:AY13"/>
    <mergeCell ref="BB13:BY13"/>
    <mergeCell ref="CB13:CY13"/>
    <mergeCell ref="CB9:CD9"/>
    <mergeCell ref="B10:D10"/>
    <mergeCell ref="AB10:AD10"/>
    <mergeCell ref="AE10:AY10"/>
    <mergeCell ref="BB10:BD10"/>
    <mergeCell ref="BE10:BY10"/>
    <mergeCell ref="CB10:CD10"/>
    <mergeCell ref="CE10:CY10"/>
    <mergeCell ref="B9:D9"/>
    <mergeCell ref="AB9:AD9"/>
    <mergeCell ref="BB9:BD9"/>
    <mergeCell ref="CE9:CY9"/>
    <mergeCell ref="CB15:CD15"/>
    <mergeCell ref="CE15:CY15"/>
    <mergeCell ref="B16:D16"/>
    <mergeCell ref="AB16:AD16"/>
    <mergeCell ref="BB16:BD16"/>
    <mergeCell ref="CB16:CD16"/>
    <mergeCell ref="B15:D15"/>
    <mergeCell ref="E15:Y15"/>
    <mergeCell ref="AB15:AD15"/>
    <mergeCell ref="AE15:AY15"/>
    <mergeCell ref="BB15:BD15"/>
    <mergeCell ref="BE15:BY15"/>
    <mergeCell ref="E16:Y16"/>
    <mergeCell ref="AE16:AY16"/>
    <mergeCell ref="BE16:BY16"/>
    <mergeCell ref="CE16:CY16"/>
    <mergeCell ref="B21:Y21"/>
    <mergeCell ref="AB21:AY21"/>
    <mergeCell ref="BB21:BY21"/>
    <mergeCell ref="CB21:CY21"/>
    <mergeCell ref="CB17:CD17"/>
    <mergeCell ref="B18:D18"/>
    <mergeCell ref="AB18:AD18"/>
    <mergeCell ref="BB18:BD18"/>
    <mergeCell ref="CB18:CD18"/>
    <mergeCell ref="B17:D17"/>
    <mergeCell ref="AB17:AD17"/>
    <mergeCell ref="BB17:BD17"/>
    <mergeCell ref="E17:Y17"/>
    <mergeCell ref="E18:Y18"/>
    <mergeCell ref="AE17:AY17"/>
    <mergeCell ref="AE18:AY18"/>
    <mergeCell ref="BE17:BY17"/>
    <mergeCell ref="BE18:BY18"/>
    <mergeCell ref="CE17:CY17"/>
    <mergeCell ref="CE18:CY18"/>
    <mergeCell ref="B19:D19"/>
    <mergeCell ref="E19:Y19"/>
    <mergeCell ref="AB19:AD19"/>
    <mergeCell ref="AE19:AY19"/>
    <mergeCell ref="AI38:AL38"/>
    <mergeCell ref="J34:U34"/>
    <mergeCell ref="AH34:AS34"/>
    <mergeCell ref="BH34:BS34"/>
    <mergeCell ref="B22:Y22"/>
    <mergeCell ref="AB22:AY22"/>
    <mergeCell ref="BB22:BY22"/>
    <mergeCell ref="CB22:CY22"/>
    <mergeCell ref="B24:CZ24"/>
    <mergeCell ref="CF34:CQ34"/>
    <mergeCell ref="P30:AM31"/>
    <mergeCell ref="BN30:CK31"/>
    <mergeCell ref="P26:AM26"/>
    <mergeCell ref="BN26:CK26"/>
    <mergeCell ref="BU38:BX38"/>
    <mergeCell ref="AO38:AR38"/>
    <mergeCell ref="AU38:AX38"/>
    <mergeCell ref="BC38:BF38"/>
    <mergeCell ref="E38:H38"/>
    <mergeCell ref="K38:N38"/>
    <mergeCell ref="Q38:T38"/>
    <mergeCell ref="W38:Z38"/>
    <mergeCell ref="AC38:AF38"/>
    <mergeCell ref="E48:AX48"/>
    <mergeCell ref="BC48:CV48"/>
    <mergeCell ref="AO39:AR46"/>
    <mergeCell ref="AU39:AX46"/>
    <mergeCell ref="BC39:BF46"/>
    <mergeCell ref="BI39:BL46"/>
    <mergeCell ref="BO39:BR46"/>
    <mergeCell ref="BU39:BX46"/>
    <mergeCell ref="E39:H46"/>
    <mergeCell ref="K39:N46"/>
    <mergeCell ref="Q39:T46"/>
    <mergeCell ref="W39:Z46"/>
    <mergeCell ref="AC39:AF46"/>
    <mergeCell ref="AI39:AL46"/>
    <mergeCell ref="CS39:CV46"/>
    <mergeCell ref="E50:CV50"/>
    <mergeCell ref="BE8:BY8"/>
    <mergeCell ref="BE9:BY9"/>
    <mergeCell ref="AE8:AY8"/>
    <mergeCell ref="AE9:AY9"/>
    <mergeCell ref="E9:Y9"/>
    <mergeCell ref="E10:Y10"/>
    <mergeCell ref="CA39:CD46"/>
    <mergeCell ref="CG39:CJ46"/>
    <mergeCell ref="CM39:CP46"/>
    <mergeCell ref="G36:L36"/>
    <mergeCell ref="S36:X36"/>
    <mergeCell ref="AE36:AJ36"/>
    <mergeCell ref="AQ36:AV36"/>
    <mergeCell ref="BE36:BJ36"/>
    <mergeCell ref="BQ36:BV36"/>
    <mergeCell ref="CC36:CH36"/>
    <mergeCell ref="CO36:CT36"/>
    <mergeCell ref="CA38:CD38"/>
    <mergeCell ref="CG38:CJ38"/>
    <mergeCell ref="CM38:CP38"/>
    <mergeCell ref="CS38:CV38"/>
    <mergeCell ref="BI38:BL38"/>
    <mergeCell ref="BO38:BR38"/>
  </mergeCells>
  <phoneticPr fontId="1"/>
  <pageMargins left="0.70866141732283472" right="0.70866141732283472" top="0.35433070866141736" bottom="0.35433070866141736" header="0.31496062992125984" footer="0.31496062992125984"/>
  <pageSetup paperSize="9" scale="85" orientation="portrait" r:id="rId1"/>
  <colBreaks count="1" manualBreakCount="1">
    <brk id="107" max="4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9"/>
  <sheetViews>
    <sheetView topLeftCell="A28" zoomScale="90" zoomScaleNormal="90" workbookViewId="0">
      <selection activeCell="X11" sqref="X11"/>
    </sheetView>
  </sheetViews>
  <sheetFormatPr defaultColWidth="12.9140625" defaultRowHeight="15"/>
  <cols>
    <col min="1" max="1" width="14.9296875" style="7" customWidth="1"/>
    <col min="2" max="13" width="5.109375" style="7" customWidth="1"/>
    <col min="14" max="21" width="6.859375" style="7" customWidth="1"/>
    <col min="22" max="22" width="9.953125" style="7" customWidth="1"/>
    <col min="23" max="16384" width="12.9140625" style="7"/>
  </cols>
  <sheetData>
    <row r="1" spans="1:22" ht="34.5" customHeight="1">
      <c r="A1" s="260" t="str">
        <f>組合せ!B1</f>
        <v>第40回　函館東ライオンズ杯　U-11　フットサル大会</v>
      </c>
      <c r="B1" s="260"/>
      <c r="C1" s="260"/>
      <c r="D1" s="260"/>
      <c r="E1" s="260"/>
      <c r="F1" s="260"/>
      <c r="G1" s="260"/>
      <c r="H1" s="260"/>
      <c r="I1" s="260"/>
      <c r="J1" s="260"/>
      <c r="K1" s="260"/>
      <c r="L1" s="260"/>
      <c r="M1" s="260"/>
      <c r="N1" s="260"/>
      <c r="O1" s="260"/>
      <c r="P1" s="260"/>
      <c r="Q1" s="260"/>
      <c r="R1" s="260"/>
      <c r="S1" s="260"/>
      <c r="T1" s="260"/>
      <c r="U1" s="260"/>
      <c r="V1" s="6"/>
    </row>
    <row r="2" spans="1:22" ht="24" customHeight="1">
      <c r="A2" s="261" t="s">
        <v>134</v>
      </c>
      <c r="B2" s="262"/>
      <c r="C2" s="262"/>
      <c r="D2" s="262"/>
      <c r="E2" s="262"/>
      <c r="F2" s="262"/>
      <c r="G2" s="262"/>
      <c r="H2" s="263"/>
      <c r="I2" s="71"/>
      <c r="J2" s="71"/>
      <c r="K2" s="71"/>
      <c r="L2" s="71"/>
      <c r="M2" s="71"/>
      <c r="N2" s="71"/>
      <c r="O2" s="71"/>
      <c r="P2" s="71"/>
      <c r="Q2" s="71"/>
      <c r="R2" s="71"/>
      <c r="S2" s="71"/>
      <c r="T2" s="71"/>
      <c r="U2" s="71"/>
      <c r="V2" s="6"/>
    </row>
    <row r="3" spans="1:22">
      <c r="S3" s="8" t="s">
        <v>4</v>
      </c>
      <c r="T3" s="8" t="s">
        <v>5</v>
      </c>
      <c r="U3" s="8" t="s">
        <v>6</v>
      </c>
    </row>
    <row r="4" spans="1:22" ht="21.75" customHeight="1">
      <c r="A4" s="54" t="s">
        <v>14</v>
      </c>
      <c r="B4" s="257" t="str">
        <f>A5</f>
        <v>フロンティア</v>
      </c>
      <c r="C4" s="258"/>
      <c r="D4" s="259"/>
      <c r="E4" s="257" t="str">
        <f>A6</f>
        <v xml:space="preserve">北斗FCNOSS </v>
      </c>
      <c r="F4" s="258"/>
      <c r="G4" s="259"/>
      <c r="H4" s="257" t="str">
        <f>A7</f>
        <v>グランツ</v>
      </c>
      <c r="I4" s="258"/>
      <c r="J4" s="259"/>
      <c r="K4" s="257" t="str">
        <f>A8</f>
        <v>桔梗Sky</v>
      </c>
      <c r="L4" s="258"/>
      <c r="M4" s="259"/>
      <c r="N4" s="63" t="s">
        <v>7</v>
      </c>
      <c r="O4" s="63" t="s">
        <v>8</v>
      </c>
      <c r="P4" s="63" t="s">
        <v>9</v>
      </c>
      <c r="Q4" s="2" t="s">
        <v>0</v>
      </c>
      <c r="R4" s="2" t="s">
        <v>1</v>
      </c>
      <c r="S4" s="2" t="s">
        <v>2</v>
      </c>
      <c r="T4" s="2" t="s">
        <v>10</v>
      </c>
      <c r="U4" s="2" t="s">
        <v>3</v>
      </c>
    </row>
    <row r="5" spans="1:22" ht="21.75" customHeight="1">
      <c r="A5" s="79" t="s">
        <v>187</v>
      </c>
      <c r="B5" s="254"/>
      <c r="C5" s="255"/>
      <c r="D5" s="256"/>
      <c r="E5" s="80">
        <v>5</v>
      </c>
      <c r="F5" s="3" t="str">
        <f>IF(E5="","",IF(E5=G5,"△",IF(E5&gt;G5,"○","●")))</f>
        <v>○</v>
      </c>
      <c r="G5" s="81">
        <v>1</v>
      </c>
      <c r="H5" s="82">
        <v>8</v>
      </c>
      <c r="I5" s="5" t="str">
        <f>IF(H5="","",IF(H5=J5,"△",IF(H5&gt;J5,"○","●")))</f>
        <v>○</v>
      </c>
      <c r="J5" s="84">
        <v>0</v>
      </c>
      <c r="K5" s="86">
        <v>5</v>
      </c>
      <c r="L5" s="5" t="str">
        <f>IF(K5="","",IF(K5=M5,"△",IF(K5&gt;M5,"○","●")))</f>
        <v>○</v>
      </c>
      <c r="M5" s="87">
        <v>1</v>
      </c>
      <c r="N5" s="64">
        <f t="shared" ref="N5:P8" si="0">COUNTIF($B5:$M5,N$9)</f>
        <v>3</v>
      </c>
      <c r="O5" s="64">
        <f t="shared" si="0"/>
        <v>0</v>
      </c>
      <c r="P5" s="64">
        <f t="shared" si="0"/>
        <v>0</v>
      </c>
      <c r="Q5" s="65">
        <f>N5*3+P5</f>
        <v>9</v>
      </c>
      <c r="R5" s="65">
        <f t="shared" ref="R5:S8" si="1">SUMIF($B$9:$M$9,R$4,$B5:$M5)</f>
        <v>18</v>
      </c>
      <c r="S5" s="65">
        <f t="shared" si="1"/>
        <v>2</v>
      </c>
      <c r="T5" s="65">
        <f>IFERROR(R5-S5,"")</f>
        <v>16</v>
      </c>
      <c r="U5" s="65">
        <f>SUMPRODUCT(($Q$5:$Q$8*10^5+$T$5:$T$8&gt;Q5*10^5+T5)*1)+1</f>
        <v>1</v>
      </c>
    </row>
    <row r="6" spans="1:22" ht="21.75" customHeight="1">
      <c r="A6" s="78" t="s">
        <v>167</v>
      </c>
      <c r="B6" s="5">
        <f>IF(G5="","",G5)</f>
        <v>1</v>
      </c>
      <c r="C6" s="1" t="str">
        <f>IF(B6="","",IF(B6=D6,"△",IF(B6&gt;D6,"○","●")))</f>
        <v>●</v>
      </c>
      <c r="D6" s="4">
        <f>IF(E5="","",E5)</f>
        <v>5</v>
      </c>
      <c r="E6" s="254"/>
      <c r="F6" s="255"/>
      <c r="G6" s="256"/>
      <c r="H6" s="82">
        <v>1</v>
      </c>
      <c r="I6" s="5" t="str">
        <f>IF(H6="","",IF(H6=J6,"△",IF(H6&gt;J6,"○","●")))</f>
        <v>△</v>
      </c>
      <c r="J6" s="83">
        <v>1</v>
      </c>
      <c r="K6" s="85">
        <v>5</v>
      </c>
      <c r="L6" s="5" t="str">
        <f>IF(K6="","",IF(K6=M6,"△",IF(K6&gt;M6,"○","●")))</f>
        <v>○</v>
      </c>
      <c r="M6" s="87">
        <v>1</v>
      </c>
      <c r="N6" s="64">
        <f t="shared" si="0"/>
        <v>1</v>
      </c>
      <c r="O6" s="64">
        <f t="shared" si="0"/>
        <v>1</v>
      </c>
      <c r="P6" s="64">
        <f t="shared" si="0"/>
        <v>1</v>
      </c>
      <c r="Q6" s="65">
        <f>N6*3+P6</f>
        <v>4</v>
      </c>
      <c r="R6" s="65">
        <f t="shared" si="1"/>
        <v>7</v>
      </c>
      <c r="S6" s="65">
        <f t="shared" si="1"/>
        <v>7</v>
      </c>
      <c r="T6" s="65">
        <f>IFERROR(R6-S6,"")</f>
        <v>0</v>
      </c>
      <c r="U6" s="65">
        <f>SUMPRODUCT(($Q$5:$Q$8*10^5+$T$5:$T$8&gt;Q6*10^5+T6)*1)+1</f>
        <v>2</v>
      </c>
    </row>
    <row r="7" spans="1:22" ht="21.75" customHeight="1">
      <c r="A7" s="78" t="s">
        <v>188</v>
      </c>
      <c r="B7" s="5">
        <f>IF(J5="","",J5)</f>
        <v>0</v>
      </c>
      <c r="C7" s="1" t="str">
        <f>IF(B7="","",IF(B7=D7,"△",IF(B7&gt;D7,"○","●")))</f>
        <v>●</v>
      </c>
      <c r="D7" s="4">
        <f>IF(H5="","",H5)</f>
        <v>8</v>
      </c>
      <c r="E7" s="18">
        <f>IF(J6="","",J6)</f>
        <v>1</v>
      </c>
      <c r="F7" s="1" t="str">
        <f>IF(E7="","",IF(E7=G7,"△",IF(E7&gt;G7,"○","●")))</f>
        <v>△</v>
      </c>
      <c r="G7" s="4">
        <f>IF(H6="","",H6)</f>
        <v>1</v>
      </c>
      <c r="H7" s="254"/>
      <c r="I7" s="255"/>
      <c r="J7" s="256"/>
      <c r="K7" s="86">
        <v>1</v>
      </c>
      <c r="L7" s="5" t="str">
        <f>IF(K7="","",IF(K7=M7,"△",IF(K7&gt;M7,"○","●")))</f>
        <v>○</v>
      </c>
      <c r="M7" s="87">
        <v>0</v>
      </c>
      <c r="N7" s="64">
        <f t="shared" si="0"/>
        <v>1</v>
      </c>
      <c r="O7" s="64">
        <f t="shared" si="0"/>
        <v>1</v>
      </c>
      <c r="P7" s="64">
        <f t="shared" si="0"/>
        <v>1</v>
      </c>
      <c r="Q7" s="65">
        <f>N7*3+P7</f>
        <v>4</v>
      </c>
      <c r="R7" s="65">
        <f t="shared" si="1"/>
        <v>2</v>
      </c>
      <c r="S7" s="65">
        <f t="shared" si="1"/>
        <v>9</v>
      </c>
      <c r="T7" s="65">
        <f>IFERROR(R7-S7,"")</f>
        <v>-7</v>
      </c>
      <c r="U7" s="65">
        <f>SUMPRODUCT(($Q$5:$Q$8*10^5+$T$5:$T$8&gt;Q7*10^5+T7)*1)+1</f>
        <v>3</v>
      </c>
    </row>
    <row r="8" spans="1:22" ht="21.75" customHeight="1">
      <c r="A8" s="78" t="s">
        <v>177</v>
      </c>
      <c r="B8" s="5">
        <f>IF(M5="","",M5)</f>
        <v>1</v>
      </c>
      <c r="C8" s="1" t="str">
        <f>IF(B8="","",IF(B8=D8,"△",IF(B8&gt;D8,"○","●")))</f>
        <v>●</v>
      </c>
      <c r="D8" s="4">
        <f>IF(K5="","",K5)</f>
        <v>5</v>
      </c>
      <c r="E8" s="18">
        <f>IF(M6="","",M6)</f>
        <v>1</v>
      </c>
      <c r="F8" s="1" t="str">
        <f>IF(E8="","",IF(E8=G8,"△",IF(E8&gt;G8,"○","●")))</f>
        <v>●</v>
      </c>
      <c r="G8" s="4">
        <f>IF(K6="","",K6)</f>
        <v>5</v>
      </c>
      <c r="H8" s="18">
        <f>IF(M7="","",M7)</f>
        <v>0</v>
      </c>
      <c r="I8" s="1" t="str">
        <f>IF(H8="","",IF(H8=J8,"△",IF(H8&gt;J8,"○","●")))</f>
        <v>●</v>
      </c>
      <c r="J8" s="4">
        <f>IF(K7="","",K7)</f>
        <v>1</v>
      </c>
      <c r="K8" s="254"/>
      <c r="L8" s="255"/>
      <c r="M8" s="256"/>
      <c r="N8" s="64">
        <f t="shared" si="0"/>
        <v>0</v>
      </c>
      <c r="O8" s="64">
        <f t="shared" si="0"/>
        <v>3</v>
      </c>
      <c r="P8" s="64">
        <f t="shared" si="0"/>
        <v>0</v>
      </c>
      <c r="Q8" s="65">
        <f>N8*3+P8</f>
        <v>0</v>
      </c>
      <c r="R8" s="65">
        <f t="shared" si="1"/>
        <v>2</v>
      </c>
      <c r="S8" s="65">
        <f t="shared" si="1"/>
        <v>11</v>
      </c>
      <c r="T8" s="65">
        <f>IFERROR(R8-S8,"")</f>
        <v>-9</v>
      </c>
      <c r="U8" s="65">
        <f>SUMPRODUCT(($Q$5:$Q$8*10^5+$T$5:$T$8&gt;Q8*10^5+T8)*1)+1</f>
        <v>4</v>
      </c>
    </row>
    <row r="9" spans="1:22" ht="21.75" customHeight="1">
      <c r="A9" s="12"/>
      <c r="B9" s="9" t="s">
        <v>11</v>
      </c>
      <c r="C9" s="10"/>
      <c r="D9" s="10" t="s">
        <v>12</v>
      </c>
      <c r="E9" s="10" t="s">
        <v>11</v>
      </c>
      <c r="F9" s="10"/>
      <c r="G9" s="10" t="s">
        <v>12</v>
      </c>
      <c r="H9" s="10" t="s">
        <v>11</v>
      </c>
      <c r="I9" s="10"/>
      <c r="J9" s="10" t="s">
        <v>12</v>
      </c>
      <c r="K9" s="10" t="s">
        <v>11</v>
      </c>
      <c r="L9" s="10"/>
      <c r="M9" s="10" t="s">
        <v>12</v>
      </c>
      <c r="N9" s="11" t="s">
        <v>110</v>
      </c>
      <c r="O9" s="11" t="s">
        <v>15</v>
      </c>
      <c r="P9" s="11" t="s">
        <v>16</v>
      </c>
      <c r="Q9" s="55"/>
      <c r="R9" s="55"/>
      <c r="S9" s="13"/>
      <c r="T9" s="13"/>
      <c r="U9" s="13"/>
    </row>
    <row r="10" spans="1:22" ht="21.75" customHeight="1">
      <c r="A10" s="12"/>
      <c r="B10" s="9"/>
      <c r="C10" s="10"/>
      <c r="D10" s="10"/>
      <c r="E10" s="10"/>
      <c r="F10" s="10"/>
      <c r="G10" s="10"/>
      <c r="H10" s="10"/>
      <c r="I10" s="10"/>
      <c r="J10" s="10"/>
      <c r="K10" s="10"/>
      <c r="L10" s="10"/>
      <c r="M10" s="10"/>
      <c r="N10" s="11"/>
      <c r="O10" s="11"/>
      <c r="P10" s="11"/>
      <c r="Q10" s="55"/>
      <c r="R10" s="55"/>
      <c r="S10" s="8" t="s">
        <v>4</v>
      </c>
      <c r="T10" s="8" t="s">
        <v>5</v>
      </c>
      <c r="U10" s="8" t="s">
        <v>6</v>
      </c>
    </row>
    <row r="11" spans="1:22" ht="21.75" customHeight="1">
      <c r="A11" s="54" t="s">
        <v>96</v>
      </c>
      <c r="B11" s="257" t="str">
        <f>A12</f>
        <v>ジュニオール J 1</v>
      </c>
      <c r="C11" s="258"/>
      <c r="D11" s="259"/>
      <c r="E11" s="257" t="str">
        <f>A13</f>
        <v>桔梗leaf</v>
      </c>
      <c r="F11" s="258"/>
      <c r="G11" s="259"/>
      <c r="H11" s="257" t="str">
        <f>A14</f>
        <v>西部FC</v>
      </c>
      <c r="I11" s="258"/>
      <c r="J11" s="259"/>
      <c r="K11" s="257" t="str">
        <f>A15</f>
        <v>松前</v>
      </c>
      <c r="L11" s="258"/>
      <c r="M11" s="259"/>
      <c r="N11" s="63" t="s">
        <v>7</v>
      </c>
      <c r="O11" s="63" t="s">
        <v>8</v>
      </c>
      <c r="P11" s="63" t="s">
        <v>9</v>
      </c>
      <c r="Q11" s="2" t="s">
        <v>0</v>
      </c>
      <c r="R11" s="2" t="s">
        <v>1</v>
      </c>
      <c r="S11" s="2" t="s">
        <v>2</v>
      </c>
      <c r="T11" s="2" t="s">
        <v>10</v>
      </c>
      <c r="U11" s="2" t="s">
        <v>3</v>
      </c>
    </row>
    <row r="12" spans="1:22" ht="21.75" customHeight="1">
      <c r="A12" s="97" t="s">
        <v>189</v>
      </c>
      <c r="B12" s="254"/>
      <c r="C12" s="255"/>
      <c r="D12" s="256"/>
      <c r="E12" s="88">
        <v>1</v>
      </c>
      <c r="F12" s="3" t="str">
        <f>IF(E12="","",IF(E12=G12,"△",IF(E12&gt;G12,"○","●")))</f>
        <v>△</v>
      </c>
      <c r="G12" s="89">
        <v>1</v>
      </c>
      <c r="H12" s="90">
        <v>8</v>
      </c>
      <c r="I12" s="5" t="str">
        <f>IF(H12="","",IF(H12=J12,"△",IF(H12&gt;J12,"○","●")))</f>
        <v>○</v>
      </c>
      <c r="J12" s="92">
        <v>1</v>
      </c>
      <c r="K12" s="94">
        <v>6</v>
      </c>
      <c r="L12" s="5" t="str">
        <f>IF(K12="","",IF(K12=M12,"△",IF(K12&gt;M12,"○","●")))</f>
        <v>○</v>
      </c>
      <c r="M12" s="95">
        <v>1</v>
      </c>
      <c r="N12" s="64">
        <f t="shared" ref="N12:P15" si="2">COUNTIF($B12:$M12,N$16)</f>
        <v>2</v>
      </c>
      <c r="O12" s="64">
        <f t="shared" si="2"/>
        <v>0</v>
      </c>
      <c r="P12" s="64">
        <f t="shared" si="2"/>
        <v>1</v>
      </c>
      <c r="Q12" s="65">
        <f>N12*3+P12</f>
        <v>7</v>
      </c>
      <c r="R12" s="65">
        <f t="shared" ref="R12:S15" si="3">SUMIF($B$16:$M$16,R$11,$B12:$M12)</f>
        <v>15</v>
      </c>
      <c r="S12" s="65">
        <f t="shared" si="3"/>
        <v>3</v>
      </c>
      <c r="T12" s="65">
        <f>IFERROR(R12-S12,"")</f>
        <v>12</v>
      </c>
      <c r="U12" s="65">
        <f>SUMPRODUCT(($Q$12:$Q$15*10^5+$T$12:$T$15&gt;Q12*10^5+T12)*1)+1</f>
        <v>1</v>
      </c>
    </row>
    <row r="13" spans="1:22" ht="21.75" customHeight="1">
      <c r="A13" s="96" t="s">
        <v>178</v>
      </c>
      <c r="B13" s="5">
        <f>IF(G12="","",G12)</f>
        <v>1</v>
      </c>
      <c r="C13" s="1" t="str">
        <f>IF(B13="","",IF(B13=D13,"△",IF(B13&gt;D13,"○","●")))</f>
        <v>△</v>
      </c>
      <c r="D13" s="4">
        <f>IF(E12="","",E12)</f>
        <v>1</v>
      </c>
      <c r="E13" s="254"/>
      <c r="F13" s="255"/>
      <c r="G13" s="256"/>
      <c r="H13" s="90">
        <v>3</v>
      </c>
      <c r="I13" s="5" t="str">
        <f>IF(H13="","",IF(H13=J13,"△",IF(H13&gt;J13,"○","●")))</f>
        <v>○</v>
      </c>
      <c r="J13" s="91">
        <v>1</v>
      </c>
      <c r="K13" s="93">
        <v>5</v>
      </c>
      <c r="L13" s="5" t="str">
        <f>IF(K13="","",IF(K13=M13,"△",IF(K13&gt;M13,"○","●")))</f>
        <v>○</v>
      </c>
      <c r="M13" s="95">
        <v>1</v>
      </c>
      <c r="N13" s="64">
        <f t="shared" si="2"/>
        <v>2</v>
      </c>
      <c r="O13" s="64">
        <f t="shared" si="2"/>
        <v>0</v>
      </c>
      <c r="P13" s="64">
        <f t="shared" si="2"/>
        <v>1</v>
      </c>
      <c r="Q13" s="65">
        <f>N13*3+P13</f>
        <v>7</v>
      </c>
      <c r="R13" s="65">
        <f t="shared" si="3"/>
        <v>9</v>
      </c>
      <c r="S13" s="65">
        <f t="shared" si="3"/>
        <v>3</v>
      </c>
      <c r="T13" s="65">
        <f>IFERROR(R13-S13,"")</f>
        <v>6</v>
      </c>
      <c r="U13" s="65">
        <f>SUMPRODUCT(($Q$12:$Q$15*10^5+$T$12:$T$15&gt;Q13*10^5+T13)*1)+1</f>
        <v>2</v>
      </c>
    </row>
    <row r="14" spans="1:22" ht="21.75" customHeight="1">
      <c r="A14" s="96" t="s">
        <v>190</v>
      </c>
      <c r="B14" s="5">
        <f>IF(J12="","",J12)</f>
        <v>1</v>
      </c>
      <c r="C14" s="1" t="str">
        <f>IF(B14="","",IF(B14=D14,"△",IF(B14&gt;D14,"○","●")))</f>
        <v>●</v>
      </c>
      <c r="D14" s="4">
        <f>IF(H12="","",H12)</f>
        <v>8</v>
      </c>
      <c r="E14" s="18">
        <f>IF(J13="","",J13)</f>
        <v>1</v>
      </c>
      <c r="F14" s="1" t="str">
        <f>IF(E14="","",IF(E14=G14,"△",IF(E14&gt;G14,"○","●")))</f>
        <v>●</v>
      </c>
      <c r="G14" s="4">
        <f>IF(H13="","",H13)</f>
        <v>3</v>
      </c>
      <c r="H14" s="254"/>
      <c r="I14" s="255"/>
      <c r="J14" s="256"/>
      <c r="K14" s="94">
        <v>3</v>
      </c>
      <c r="L14" s="5" t="str">
        <f>IF(K14="","",IF(K14=M14,"△",IF(K14&gt;M14,"○","●")))</f>
        <v>○</v>
      </c>
      <c r="M14" s="95">
        <v>0</v>
      </c>
      <c r="N14" s="64">
        <f t="shared" si="2"/>
        <v>1</v>
      </c>
      <c r="O14" s="64">
        <f t="shared" si="2"/>
        <v>2</v>
      </c>
      <c r="P14" s="64">
        <f t="shared" si="2"/>
        <v>0</v>
      </c>
      <c r="Q14" s="65">
        <f>N14*3+P14</f>
        <v>3</v>
      </c>
      <c r="R14" s="65">
        <f t="shared" si="3"/>
        <v>5</v>
      </c>
      <c r="S14" s="65">
        <f t="shared" si="3"/>
        <v>11</v>
      </c>
      <c r="T14" s="65">
        <f>IFERROR(R14-S14,"")</f>
        <v>-6</v>
      </c>
      <c r="U14" s="65">
        <f>SUMPRODUCT(($Q$12:$Q$15*10^5+$T$12:$T$15&gt;Q14*10^5+T14)*1)+1</f>
        <v>3</v>
      </c>
    </row>
    <row r="15" spans="1:22" ht="21.75" customHeight="1">
      <c r="A15" s="96" t="s">
        <v>191</v>
      </c>
      <c r="B15" s="5">
        <f>IF(M12="","",M12)</f>
        <v>1</v>
      </c>
      <c r="C15" s="1" t="str">
        <f>IF(B15="","",IF(B15=D15,"△",IF(B15&gt;D15,"○","●")))</f>
        <v>●</v>
      </c>
      <c r="D15" s="4">
        <f>IF(K12="","",K12)</f>
        <v>6</v>
      </c>
      <c r="E15" s="18">
        <f>IF(M13="","",M13)</f>
        <v>1</v>
      </c>
      <c r="F15" s="1" t="str">
        <f>IF(E15="","",IF(E15=G15,"△",IF(E15&gt;G15,"○","●")))</f>
        <v>●</v>
      </c>
      <c r="G15" s="4">
        <f>IF(K13="","",K13)</f>
        <v>5</v>
      </c>
      <c r="H15" s="18">
        <f>IF(M14="","",M14)</f>
        <v>0</v>
      </c>
      <c r="I15" s="1" t="str">
        <f>IF(H15="","",IF(H15=J15,"△",IF(H15&gt;J15,"○","●")))</f>
        <v>●</v>
      </c>
      <c r="J15" s="4">
        <f>IF(K14="","",K14)</f>
        <v>3</v>
      </c>
      <c r="K15" s="254"/>
      <c r="L15" s="255"/>
      <c r="M15" s="256"/>
      <c r="N15" s="64">
        <f t="shared" si="2"/>
        <v>0</v>
      </c>
      <c r="O15" s="64">
        <f t="shared" si="2"/>
        <v>3</v>
      </c>
      <c r="P15" s="64">
        <f t="shared" si="2"/>
        <v>0</v>
      </c>
      <c r="Q15" s="65">
        <f>N15*3+P15</f>
        <v>0</v>
      </c>
      <c r="R15" s="65">
        <f t="shared" si="3"/>
        <v>2</v>
      </c>
      <c r="S15" s="65">
        <f t="shared" si="3"/>
        <v>14</v>
      </c>
      <c r="T15" s="65">
        <f>IFERROR(R15-S15,"")</f>
        <v>-12</v>
      </c>
      <c r="U15" s="65">
        <f>SUMPRODUCT(($Q$12:$Q$15*10^5+$T$12:$T$15&gt;Q15*10^5+T15)*1)+1</f>
        <v>4</v>
      </c>
    </row>
    <row r="16" spans="1:22" ht="21.75" customHeight="1">
      <c r="A16" s="12"/>
      <c r="B16" s="9" t="s">
        <v>11</v>
      </c>
      <c r="C16" s="10"/>
      <c r="D16" s="10" t="s">
        <v>12</v>
      </c>
      <c r="E16" s="10" t="s">
        <v>11</v>
      </c>
      <c r="F16" s="10"/>
      <c r="G16" s="10" t="s">
        <v>12</v>
      </c>
      <c r="H16" s="10" t="s">
        <v>11</v>
      </c>
      <c r="I16" s="10"/>
      <c r="J16" s="10" t="s">
        <v>12</v>
      </c>
      <c r="K16" s="10" t="s">
        <v>11</v>
      </c>
      <c r="L16" s="10"/>
      <c r="M16" s="10" t="s">
        <v>12</v>
      </c>
      <c r="N16" s="11" t="s">
        <v>110</v>
      </c>
      <c r="O16" s="11" t="s">
        <v>15</v>
      </c>
      <c r="P16" s="11" t="s">
        <v>16</v>
      </c>
      <c r="Q16" s="55"/>
      <c r="R16" s="55"/>
      <c r="S16" s="13"/>
      <c r="T16" s="13"/>
      <c r="U16" s="13"/>
    </row>
    <row r="17" spans="1:22" ht="21.75" customHeight="1">
      <c r="A17" s="12"/>
      <c r="B17" s="9"/>
      <c r="C17" s="10"/>
      <c r="D17" s="10"/>
      <c r="E17" s="10"/>
      <c r="F17" s="10"/>
      <c r="G17" s="10"/>
      <c r="H17" s="10"/>
      <c r="I17" s="10"/>
      <c r="J17" s="10"/>
      <c r="K17" s="10"/>
      <c r="L17" s="10"/>
      <c r="M17" s="10"/>
      <c r="N17" s="11"/>
      <c r="O17" s="11"/>
      <c r="P17" s="11"/>
      <c r="Q17" s="55"/>
      <c r="R17" s="55"/>
      <c r="S17" s="8" t="s">
        <v>4</v>
      </c>
      <c r="T17" s="8" t="s">
        <v>5</v>
      </c>
      <c r="U17" s="8" t="s">
        <v>6</v>
      </c>
    </row>
    <row r="18" spans="1:22" ht="21.75" customHeight="1">
      <c r="A18" s="54" t="s">
        <v>17</v>
      </c>
      <c r="B18" s="257" t="str">
        <f>A19</f>
        <v>港FC</v>
      </c>
      <c r="C18" s="258"/>
      <c r="D18" s="259"/>
      <c r="E18" s="257" t="str">
        <f>A20</f>
        <v>日吉が丘Ants</v>
      </c>
      <c r="F18" s="258"/>
      <c r="G18" s="259"/>
      <c r="H18" s="257" t="str">
        <f>A21</f>
        <v>鷲の木</v>
      </c>
      <c r="I18" s="258"/>
      <c r="J18" s="259"/>
      <c r="K18" s="257" t="str">
        <f>A22</f>
        <v>今金</v>
      </c>
      <c r="L18" s="258"/>
      <c r="M18" s="259"/>
      <c r="N18" s="63" t="s">
        <v>7</v>
      </c>
      <c r="O18" s="63" t="s">
        <v>8</v>
      </c>
      <c r="P18" s="63" t="s">
        <v>9</v>
      </c>
      <c r="Q18" s="2" t="s">
        <v>0</v>
      </c>
      <c r="R18" s="2" t="s">
        <v>1</v>
      </c>
      <c r="S18" s="2" t="s">
        <v>2</v>
      </c>
      <c r="T18" s="2" t="s">
        <v>10</v>
      </c>
      <c r="U18" s="2" t="s">
        <v>3</v>
      </c>
    </row>
    <row r="19" spans="1:22" ht="21.75" customHeight="1">
      <c r="A19" s="99" t="s">
        <v>171</v>
      </c>
      <c r="B19" s="254"/>
      <c r="C19" s="255"/>
      <c r="D19" s="256"/>
      <c r="E19" s="100">
        <v>2</v>
      </c>
      <c r="F19" s="3" t="str">
        <f>IF(E19="","",IF(E19=G19,"△",IF(E19&gt;G19,"○","●")))</f>
        <v>○</v>
      </c>
      <c r="G19" s="101">
        <v>1</v>
      </c>
      <c r="H19" s="102">
        <v>3</v>
      </c>
      <c r="I19" s="5" t="str">
        <f>IF(H19="","",IF(H19=J19,"△",IF(H19&gt;J19,"○","●")))</f>
        <v>○</v>
      </c>
      <c r="J19" s="104">
        <v>0</v>
      </c>
      <c r="K19" s="106">
        <v>5</v>
      </c>
      <c r="L19" s="5" t="str">
        <f>IF(K19="","",IF(K19=M19,"△",IF(K19&gt;M19,"○","●")))</f>
        <v>○</v>
      </c>
      <c r="M19" s="107">
        <v>0</v>
      </c>
      <c r="N19" s="64">
        <f t="shared" ref="N19:P22" si="4">COUNTIF($B19:$M19,N$23)</f>
        <v>3</v>
      </c>
      <c r="O19" s="64">
        <f t="shared" si="4"/>
        <v>0</v>
      </c>
      <c r="P19" s="64">
        <f t="shared" si="4"/>
        <v>0</v>
      </c>
      <c r="Q19" s="65">
        <f>N19*3+P19</f>
        <v>9</v>
      </c>
      <c r="R19" s="65">
        <f t="shared" ref="R19:S22" si="5">SUMIF($B$23:$M$23,R$18,$B19:$M19)</f>
        <v>10</v>
      </c>
      <c r="S19" s="65">
        <f t="shared" si="5"/>
        <v>1</v>
      </c>
      <c r="T19" s="65">
        <f>IFERROR(R19-S19,"")</f>
        <v>9</v>
      </c>
      <c r="U19" s="65">
        <f>SUMPRODUCT(($Q$19:$Q$22*10^5+$T$19:$T$22&gt;Q19*10^5+T19)*1)+1</f>
        <v>1</v>
      </c>
    </row>
    <row r="20" spans="1:22" ht="21.75" customHeight="1">
      <c r="A20" s="98" t="s">
        <v>179</v>
      </c>
      <c r="B20" s="5">
        <f>IF(G19="","",G19)</f>
        <v>1</v>
      </c>
      <c r="C20" s="1" t="str">
        <f>IF(B20="","",IF(B20=D20,"△",IF(B20&gt;D20,"○","●")))</f>
        <v>●</v>
      </c>
      <c r="D20" s="4">
        <f>IF(E19="","",E19)</f>
        <v>2</v>
      </c>
      <c r="E20" s="254"/>
      <c r="F20" s="255"/>
      <c r="G20" s="256"/>
      <c r="H20" s="102">
        <v>7</v>
      </c>
      <c r="I20" s="5" t="str">
        <f>IF(H20="","",IF(H20=J20,"△",IF(H20&gt;J20,"○","●")))</f>
        <v>○</v>
      </c>
      <c r="J20" s="103">
        <v>0</v>
      </c>
      <c r="K20" s="105">
        <v>10</v>
      </c>
      <c r="L20" s="5" t="str">
        <f>IF(K20="","",IF(K20=M20,"△",IF(K20&gt;M20,"○","●")))</f>
        <v>○</v>
      </c>
      <c r="M20" s="107">
        <v>0</v>
      </c>
      <c r="N20" s="64">
        <f t="shared" si="4"/>
        <v>2</v>
      </c>
      <c r="O20" s="64">
        <f t="shared" si="4"/>
        <v>1</v>
      </c>
      <c r="P20" s="64">
        <f t="shared" si="4"/>
        <v>0</v>
      </c>
      <c r="Q20" s="65">
        <f>N20*3+P20</f>
        <v>6</v>
      </c>
      <c r="R20" s="65">
        <f t="shared" si="5"/>
        <v>18</v>
      </c>
      <c r="S20" s="65">
        <f t="shared" si="5"/>
        <v>2</v>
      </c>
      <c r="T20" s="65">
        <f>IFERROR(R20-S20,"")</f>
        <v>16</v>
      </c>
      <c r="U20" s="65">
        <f>SUMPRODUCT(($Q$19:$Q$22*10^5+$T$19:$T$22&gt;Q20*10^5+T20)*1)+1</f>
        <v>2</v>
      </c>
    </row>
    <row r="21" spans="1:22" ht="21.75" customHeight="1">
      <c r="A21" s="98" t="s">
        <v>192</v>
      </c>
      <c r="B21" s="5">
        <f>IF(J19="","",J19)</f>
        <v>0</v>
      </c>
      <c r="C21" s="1" t="str">
        <f>IF(B21="","",IF(B21=D21,"△",IF(B21&gt;D21,"○","●")))</f>
        <v>●</v>
      </c>
      <c r="D21" s="4">
        <f>IF(H19="","",H19)</f>
        <v>3</v>
      </c>
      <c r="E21" s="18">
        <f>IF(J20="","",J20)</f>
        <v>0</v>
      </c>
      <c r="F21" s="1" t="str">
        <f>IF(E21="","",IF(E21=G21,"△",IF(E21&gt;G21,"○","●")))</f>
        <v>●</v>
      </c>
      <c r="G21" s="4">
        <f>IF(H20="","",H20)</f>
        <v>7</v>
      </c>
      <c r="H21" s="254"/>
      <c r="I21" s="255"/>
      <c r="J21" s="256"/>
      <c r="K21" s="106">
        <v>6</v>
      </c>
      <c r="L21" s="5" t="str">
        <f>IF(K21="","",IF(K21=M21,"△",IF(K21&gt;M21,"○","●")))</f>
        <v>○</v>
      </c>
      <c r="M21" s="107">
        <v>0</v>
      </c>
      <c r="N21" s="64">
        <f t="shared" si="4"/>
        <v>1</v>
      </c>
      <c r="O21" s="64">
        <f t="shared" si="4"/>
        <v>2</v>
      </c>
      <c r="P21" s="64">
        <f t="shared" si="4"/>
        <v>0</v>
      </c>
      <c r="Q21" s="65">
        <f>N21*3+P21</f>
        <v>3</v>
      </c>
      <c r="R21" s="65">
        <f t="shared" si="5"/>
        <v>6</v>
      </c>
      <c r="S21" s="65">
        <f t="shared" si="5"/>
        <v>10</v>
      </c>
      <c r="T21" s="65">
        <f>IFERROR(R21-S21,"")</f>
        <v>-4</v>
      </c>
      <c r="U21" s="65">
        <f>SUMPRODUCT(($Q$19:$Q$22*10^5+$T$19:$T$22&gt;Q21*10^5+T21)*1)+1</f>
        <v>3</v>
      </c>
    </row>
    <row r="22" spans="1:22" ht="21.75" customHeight="1">
      <c r="A22" s="98" t="s">
        <v>193</v>
      </c>
      <c r="B22" s="5">
        <f>IF(M19="","",M19)</f>
        <v>0</v>
      </c>
      <c r="C22" s="1" t="str">
        <f>IF(B22="","",IF(B22=D22,"△",IF(B22&gt;D22,"○","●")))</f>
        <v>●</v>
      </c>
      <c r="D22" s="4">
        <f>IF(K19="","",K19)</f>
        <v>5</v>
      </c>
      <c r="E22" s="18">
        <f>IF(M20="","",M20)</f>
        <v>0</v>
      </c>
      <c r="F22" s="1" t="str">
        <f>IF(E22="","",IF(E22=G22,"△",IF(E22&gt;G22,"○","●")))</f>
        <v>●</v>
      </c>
      <c r="G22" s="4">
        <f>IF(K20="","",K20)</f>
        <v>10</v>
      </c>
      <c r="H22" s="18">
        <f>IF(M21="","",M21)</f>
        <v>0</v>
      </c>
      <c r="I22" s="1" t="str">
        <f>IF(H22="","",IF(H22=J22,"△",IF(H22&gt;J22,"○","●")))</f>
        <v>●</v>
      </c>
      <c r="J22" s="4">
        <f>IF(K21="","",K21)</f>
        <v>6</v>
      </c>
      <c r="K22" s="254"/>
      <c r="L22" s="255"/>
      <c r="M22" s="256"/>
      <c r="N22" s="64">
        <f t="shared" si="4"/>
        <v>0</v>
      </c>
      <c r="O22" s="64">
        <f t="shared" si="4"/>
        <v>3</v>
      </c>
      <c r="P22" s="64">
        <f t="shared" si="4"/>
        <v>0</v>
      </c>
      <c r="Q22" s="65">
        <f>N22*3+P22</f>
        <v>0</v>
      </c>
      <c r="R22" s="65">
        <f t="shared" si="5"/>
        <v>0</v>
      </c>
      <c r="S22" s="65">
        <f t="shared" si="5"/>
        <v>21</v>
      </c>
      <c r="T22" s="65">
        <f>IFERROR(R22-S22,"")</f>
        <v>-21</v>
      </c>
      <c r="U22" s="65">
        <f>SUMPRODUCT(($Q$19:$Q$22*10^5+$T$19:$T$22&gt;Q22*10^5+T22)*1)+1</f>
        <v>4</v>
      </c>
    </row>
    <row r="23" spans="1:22" ht="21.75" customHeight="1">
      <c r="A23" s="12"/>
      <c r="B23" s="9" t="s">
        <v>11</v>
      </c>
      <c r="C23" s="10"/>
      <c r="D23" s="10" t="s">
        <v>12</v>
      </c>
      <c r="E23" s="10" t="s">
        <v>11</v>
      </c>
      <c r="F23" s="10"/>
      <c r="G23" s="10" t="s">
        <v>12</v>
      </c>
      <c r="H23" s="10" t="s">
        <v>11</v>
      </c>
      <c r="I23" s="10"/>
      <c r="J23" s="10" t="s">
        <v>12</v>
      </c>
      <c r="K23" s="10" t="s">
        <v>11</v>
      </c>
      <c r="L23" s="10"/>
      <c r="M23" s="10" t="s">
        <v>12</v>
      </c>
      <c r="N23" s="11" t="s">
        <v>110</v>
      </c>
      <c r="O23" s="11" t="s">
        <v>15</v>
      </c>
      <c r="P23" s="11" t="s">
        <v>16</v>
      </c>
      <c r="Q23" s="55"/>
      <c r="R23" s="55"/>
      <c r="S23" s="13"/>
      <c r="T23" s="13"/>
      <c r="U23" s="13"/>
    </row>
    <row r="24" spans="1:22" ht="21.75" customHeight="1">
      <c r="S24" s="8" t="s">
        <v>4</v>
      </c>
      <c r="T24" s="8" t="s">
        <v>5</v>
      </c>
      <c r="U24" s="8" t="s">
        <v>6</v>
      </c>
    </row>
    <row r="25" spans="1:22" ht="21.75" customHeight="1">
      <c r="A25" s="54" t="s">
        <v>97</v>
      </c>
      <c r="B25" s="257" t="str">
        <f>A26</f>
        <v>スクールイエロー</v>
      </c>
      <c r="C25" s="258"/>
      <c r="D25" s="259"/>
      <c r="E25" s="257" t="str">
        <f>A27</f>
        <v>プレイフルイエロー</v>
      </c>
      <c r="F25" s="258"/>
      <c r="G25" s="259"/>
      <c r="H25" s="257" t="str">
        <f>A28</f>
        <v>日吉が丘Bees</v>
      </c>
      <c r="I25" s="258"/>
      <c r="J25" s="259"/>
      <c r="K25" s="257" t="str">
        <f>A29</f>
        <v>アストーレ</v>
      </c>
      <c r="L25" s="258"/>
      <c r="M25" s="259"/>
      <c r="N25" s="63" t="s">
        <v>7</v>
      </c>
      <c r="O25" s="63" t="s">
        <v>8</v>
      </c>
      <c r="P25" s="63" t="s">
        <v>9</v>
      </c>
      <c r="Q25" s="2" t="s">
        <v>0</v>
      </c>
      <c r="R25" s="2" t="s">
        <v>1</v>
      </c>
      <c r="S25" s="2" t="s">
        <v>2</v>
      </c>
      <c r="T25" s="2" t="s">
        <v>10</v>
      </c>
      <c r="U25" s="2" t="s">
        <v>3</v>
      </c>
    </row>
    <row r="26" spans="1:22" ht="21.75" customHeight="1">
      <c r="A26" s="109" t="s">
        <v>194</v>
      </c>
      <c r="B26" s="254"/>
      <c r="C26" s="255"/>
      <c r="D26" s="256"/>
      <c r="E26" s="110">
        <v>4</v>
      </c>
      <c r="F26" s="3" t="str">
        <f>IF(E26="","",IF(E26=G26,"△",IF(E26&gt;G26,"○","●")))</f>
        <v>○</v>
      </c>
      <c r="G26" s="111">
        <v>2</v>
      </c>
      <c r="H26" s="112">
        <v>11</v>
      </c>
      <c r="I26" s="5" t="str">
        <f>IF(H26="","",IF(H26=J26,"△",IF(H26&gt;J26,"○","●")))</f>
        <v>○</v>
      </c>
      <c r="J26" s="114">
        <v>0</v>
      </c>
      <c r="K26" s="116">
        <v>14</v>
      </c>
      <c r="L26" s="5" t="str">
        <f>IF(K26="","",IF(K26=M26,"△",IF(K26&gt;M26,"○","●")))</f>
        <v>○</v>
      </c>
      <c r="M26" s="117">
        <v>0</v>
      </c>
      <c r="N26" s="64">
        <f t="shared" ref="N26:P29" si="6">COUNTIF($B26:$M26,N$30)</f>
        <v>3</v>
      </c>
      <c r="O26" s="64">
        <f t="shared" si="6"/>
        <v>0</v>
      </c>
      <c r="P26" s="64">
        <f t="shared" si="6"/>
        <v>0</v>
      </c>
      <c r="Q26" s="65">
        <f>N26*3+P26</f>
        <v>9</v>
      </c>
      <c r="R26" s="65">
        <f t="shared" ref="R26:S29" si="7">SUMIF($B$30:$M$30,R$25,$B26:$M26)</f>
        <v>29</v>
      </c>
      <c r="S26" s="65">
        <f t="shared" si="7"/>
        <v>2</v>
      </c>
      <c r="T26" s="65">
        <f>IFERROR(R26-S26,"")</f>
        <v>27</v>
      </c>
      <c r="U26" s="65">
        <f>SUMPRODUCT(($Q$26:$Q$29*10^5+$T$26:$T$29&gt;Q26*10^5+T26)*1)+1</f>
        <v>1</v>
      </c>
      <c r="V26" s="77"/>
    </row>
    <row r="27" spans="1:22" ht="21" customHeight="1">
      <c r="A27" s="109" t="s">
        <v>180</v>
      </c>
      <c r="B27" s="5">
        <f>IF(G26="","",G26)</f>
        <v>2</v>
      </c>
      <c r="C27" s="1" t="str">
        <f>IF(B27="","",IF(B27=D27,"△",IF(B27&gt;D27,"○","●")))</f>
        <v>●</v>
      </c>
      <c r="D27" s="4">
        <f>IF(E26="","",E26)</f>
        <v>4</v>
      </c>
      <c r="E27" s="254"/>
      <c r="F27" s="255"/>
      <c r="G27" s="256"/>
      <c r="H27" s="112">
        <v>5</v>
      </c>
      <c r="I27" s="5" t="str">
        <f>IF(H27="","",IF(H27=J27,"△",IF(H27&gt;J27,"○","●")))</f>
        <v>○</v>
      </c>
      <c r="J27" s="113">
        <v>1</v>
      </c>
      <c r="K27" s="115">
        <v>10</v>
      </c>
      <c r="L27" s="5" t="str">
        <f>IF(K27="","",IF(K27=M27,"△",IF(K27&gt;M27,"○","●")))</f>
        <v>○</v>
      </c>
      <c r="M27" s="117">
        <v>0</v>
      </c>
      <c r="N27" s="64">
        <f t="shared" si="6"/>
        <v>2</v>
      </c>
      <c r="O27" s="64">
        <f t="shared" si="6"/>
        <v>1</v>
      </c>
      <c r="P27" s="64">
        <f t="shared" si="6"/>
        <v>0</v>
      </c>
      <c r="Q27" s="65">
        <f>N27*3+P27</f>
        <v>6</v>
      </c>
      <c r="R27" s="65">
        <f t="shared" si="7"/>
        <v>17</v>
      </c>
      <c r="S27" s="65">
        <f t="shared" si="7"/>
        <v>5</v>
      </c>
      <c r="T27" s="65">
        <f>IFERROR(R27-S27,"")</f>
        <v>12</v>
      </c>
      <c r="U27" s="65">
        <f>SUMPRODUCT(($Q$26:$Q$29*10^5+$T$26:$T$29&gt;Q27*10^5+T27)*1)+1</f>
        <v>2</v>
      </c>
      <c r="V27" s="77"/>
    </row>
    <row r="28" spans="1:22" ht="21" customHeight="1">
      <c r="A28" s="148" t="s">
        <v>173</v>
      </c>
      <c r="B28" s="5">
        <f>IF(J26="","",J26)</f>
        <v>0</v>
      </c>
      <c r="C28" s="1" t="str">
        <f>IF(B28="","",IF(B28=D28,"△",IF(B28&gt;D28,"○","●")))</f>
        <v>●</v>
      </c>
      <c r="D28" s="4">
        <f>IF(H26="","",H26)</f>
        <v>11</v>
      </c>
      <c r="E28" s="18">
        <f>IF(J27="","",J27)</f>
        <v>1</v>
      </c>
      <c r="F28" s="1" t="str">
        <f>IF(E28="","",IF(E28=G28,"△",IF(E28&gt;G28,"○","●")))</f>
        <v>●</v>
      </c>
      <c r="G28" s="4">
        <f>IF(H27="","",H27)</f>
        <v>5</v>
      </c>
      <c r="H28" s="254"/>
      <c r="I28" s="255"/>
      <c r="J28" s="256"/>
      <c r="K28" s="116">
        <v>7</v>
      </c>
      <c r="L28" s="5" t="str">
        <f>IF(K28="","",IF(K28=M28,"△",IF(K28&gt;M28,"○","●")))</f>
        <v>○</v>
      </c>
      <c r="M28" s="117">
        <v>0</v>
      </c>
      <c r="N28" s="64">
        <f t="shared" si="6"/>
        <v>1</v>
      </c>
      <c r="O28" s="64">
        <f t="shared" si="6"/>
        <v>2</v>
      </c>
      <c r="P28" s="64">
        <f t="shared" si="6"/>
        <v>0</v>
      </c>
      <c r="Q28" s="65">
        <f>N28*3+P28</f>
        <v>3</v>
      </c>
      <c r="R28" s="65">
        <f t="shared" si="7"/>
        <v>8</v>
      </c>
      <c r="S28" s="65">
        <f t="shared" si="7"/>
        <v>16</v>
      </c>
      <c r="T28" s="65">
        <f>IFERROR(R28-S28,"")</f>
        <v>-8</v>
      </c>
      <c r="U28" s="65">
        <f>SUMPRODUCT(($Q$26:$Q$29*10^5+$T$26:$T$29&gt;Q28*10^5+T28)*1)+1</f>
        <v>3</v>
      </c>
      <c r="V28" s="77"/>
    </row>
    <row r="29" spans="1:22" ht="21" customHeight="1">
      <c r="A29" s="108" t="s">
        <v>195</v>
      </c>
      <c r="B29" s="5">
        <f>IF(M26="","",M26)</f>
        <v>0</v>
      </c>
      <c r="C29" s="1" t="str">
        <f>IF(B29="","",IF(B29=D29,"△",IF(B29&gt;D29,"○","●")))</f>
        <v>●</v>
      </c>
      <c r="D29" s="4">
        <f>IF(K26="","",K26)</f>
        <v>14</v>
      </c>
      <c r="E29" s="18">
        <f>IF(M27="","",M27)</f>
        <v>0</v>
      </c>
      <c r="F29" s="1" t="str">
        <f>IF(E29="","",IF(E29=G29,"△",IF(E29&gt;G29,"○","●")))</f>
        <v>●</v>
      </c>
      <c r="G29" s="4">
        <f>IF(K27="","",K27)</f>
        <v>10</v>
      </c>
      <c r="H29" s="18">
        <f>IF(M28="","",M28)</f>
        <v>0</v>
      </c>
      <c r="I29" s="1" t="str">
        <f>IF(H29="","",IF(H29=J29,"△",IF(H29&gt;J29,"○","●")))</f>
        <v>●</v>
      </c>
      <c r="J29" s="4">
        <f>IF(K28="","",K28)</f>
        <v>7</v>
      </c>
      <c r="K29" s="254"/>
      <c r="L29" s="255"/>
      <c r="M29" s="256"/>
      <c r="N29" s="64">
        <f t="shared" si="6"/>
        <v>0</v>
      </c>
      <c r="O29" s="64">
        <f t="shared" si="6"/>
        <v>3</v>
      </c>
      <c r="P29" s="64">
        <f t="shared" si="6"/>
        <v>0</v>
      </c>
      <c r="Q29" s="65">
        <f>N29*3+P29</f>
        <v>0</v>
      </c>
      <c r="R29" s="65">
        <f t="shared" si="7"/>
        <v>0</v>
      </c>
      <c r="S29" s="65">
        <f t="shared" si="7"/>
        <v>31</v>
      </c>
      <c r="T29" s="65">
        <f>IFERROR(R29-S29,"")</f>
        <v>-31</v>
      </c>
      <c r="U29" s="65">
        <f>SUMPRODUCT(($Q$26:$Q$29*10^5+$T$26:$T$29&gt;Q29*10^5+T29)*1)+1</f>
        <v>4</v>
      </c>
      <c r="V29" s="77"/>
    </row>
    <row r="30" spans="1:22" ht="21" customHeight="1">
      <c r="A30" s="12"/>
      <c r="B30" s="9" t="s">
        <v>11</v>
      </c>
      <c r="C30" s="10"/>
      <c r="D30" s="10" t="s">
        <v>12</v>
      </c>
      <c r="E30" s="10" t="s">
        <v>11</v>
      </c>
      <c r="F30" s="10"/>
      <c r="G30" s="10" t="s">
        <v>12</v>
      </c>
      <c r="H30" s="10" t="s">
        <v>11</v>
      </c>
      <c r="I30" s="10"/>
      <c r="J30" s="10" t="s">
        <v>12</v>
      </c>
      <c r="K30" s="10" t="s">
        <v>11</v>
      </c>
      <c r="L30" s="10"/>
      <c r="M30" s="10" t="s">
        <v>12</v>
      </c>
      <c r="N30" s="11" t="s">
        <v>110</v>
      </c>
      <c r="O30" s="11" t="s">
        <v>15</v>
      </c>
      <c r="P30" s="11" t="s">
        <v>16</v>
      </c>
      <c r="Q30" s="55"/>
      <c r="R30" s="55"/>
      <c r="S30" s="13"/>
      <c r="T30" s="13"/>
      <c r="U30" s="13"/>
      <c r="V30" s="77"/>
    </row>
    <row r="31" spans="1:22" ht="21.75" customHeight="1">
      <c r="A31" s="12"/>
      <c r="B31" s="9"/>
      <c r="C31" s="10"/>
      <c r="D31" s="10"/>
      <c r="E31" s="10"/>
      <c r="F31" s="10"/>
      <c r="G31" s="10"/>
      <c r="H31" s="10"/>
      <c r="I31" s="10"/>
      <c r="J31" s="10"/>
      <c r="K31" s="10"/>
      <c r="L31" s="10"/>
      <c r="M31" s="10"/>
      <c r="N31" s="11"/>
      <c r="O31" s="11"/>
      <c r="P31" s="11"/>
      <c r="Q31" s="55"/>
      <c r="R31" s="55"/>
      <c r="S31" s="8" t="s">
        <v>4</v>
      </c>
      <c r="T31" s="8" t="s">
        <v>5</v>
      </c>
      <c r="U31" s="8" t="s">
        <v>6</v>
      </c>
    </row>
    <row r="32" spans="1:22" ht="21.75" customHeight="1">
      <c r="A32" s="54" t="s">
        <v>19</v>
      </c>
      <c r="B32" s="257" t="str">
        <f>A33</f>
        <v>エストレーラ</v>
      </c>
      <c r="C32" s="258"/>
      <c r="D32" s="259"/>
      <c r="E32" s="257" t="str">
        <f>A34</f>
        <v>砂原</v>
      </c>
      <c r="F32" s="258"/>
      <c r="G32" s="259"/>
      <c r="H32" s="257" t="str">
        <f>A35</f>
        <v>スクールホワイト</v>
      </c>
      <c r="I32" s="258"/>
      <c r="J32" s="259"/>
      <c r="K32" s="257" t="str">
        <f>A36</f>
        <v>CORAZON</v>
      </c>
      <c r="L32" s="258"/>
      <c r="M32" s="259"/>
      <c r="N32" s="63" t="s">
        <v>7</v>
      </c>
      <c r="O32" s="63" t="s">
        <v>8</v>
      </c>
      <c r="P32" s="63" t="s">
        <v>9</v>
      </c>
      <c r="Q32" s="2" t="s">
        <v>0</v>
      </c>
      <c r="R32" s="2" t="s">
        <v>1</v>
      </c>
      <c r="S32" s="2" t="s">
        <v>2</v>
      </c>
      <c r="T32" s="2" t="s">
        <v>10</v>
      </c>
      <c r="U32" s="2" t="s">
        <v>3</v>
      </c>
    </row>
    <row r="33" spans="1:21" ht="21.75" customHeight="1">
      <c r="A33" s="119" t="s">
        <v>196</v>
      </c>
      <c r="B33" s="254"/>
      <c r="C33" s="255"/>
      <c r="D33" s="256"/>
      <c r="E33" s="120">
        <v>4</v>
      </c>
      <c r="F33" s="3" t="str">
        <f>IF(E33="","",IF(E33=G33,"△",IF(E33&gt;G33,"○","●")))</f>
        <v>○</v>
      </c>
      <c r="G33" s="121">
        <v>0</v>
      </c>
      <c r="H33" s="122">
        <v>4</v>
      </c>
      <c r="I33" s="5" t="str">
        <f>IF(H33="","",IF(H33=J33,"△",IF(H33&gt;J33,"○","●")))</f>
        <v>○</v>
      </c>
      <c r="J33" s="124">
        <v>0</v>
      </c>
      <c r="K33" s="126">
        <v>4</v>
      </c>
      <c r="L33" s="5" t="str">
        <f>IF(K33="","",IF(K33=M33,"△",IF(K33&gt;M33,"○","●")))</f>
        <v>○</v>
      </c>
      <c r="M33" s="127">
        <v>2</v>
      </c>
      <c r="N33" s="64">
        <f t="shared" ref="N33:P36" si="8">COUNTIF($B33:$M33,N$37)</f>
        <v>3</v>
      </c>
      <c r="O33" s="64">
        <f t="shared" si="8"/>
        <v>0</v>
      </c>
      <c r="P33" s="64">
        <f t="shared" si="8"/>
        <v>0</v>
      </c>
      <c r="Q33" s="65">
        <f>N33*3+P33</f>
        <v>9</v>
      </c>
      <c r="R33" s="65">
        <f t="shared" ref="R33:S36" si="9">SUMIF($B$37:$M$37,R$32,$B33:$M33)</f>
        <v>12</v>
      </c>
      <c r="S33" s="65">
        <f t="shared" si="9"/>
        <v>2</v>
      </c>
      <c r="T33" s="65">
        <f>IFERROR(R33-S33,"")</f>
        <v>10</v>
      </c>
      <c r="U33" s="65">
        <f>SUMPRODUCT(($Q$33:$Q$36*10^5+$T$33:$T$36&gt;Q33*10^5+T33)*1)+1</f>
        <v>1</v>
      </c>
    </row>
    <row r="34" spans="1:21" ht="21.75" customHeight="1">
      <c r="A34" s="118" t="s">
        <v>197</v>
      </c>
      <c r="B34" s="5">
        <f>IF(G33="","",G33)</f>
        <v>0</v>
      </c>
      <c r="C34" s="1" t="str">
        <f>IF(B34="","",IF(B34=D34,"△",IF(B34&gt;D34,"○","●")))</f>
        <v>●</v>
      </c>
      <c r="D34" s="4">
        <f>IF(E33="","",E33)</f>
        <v>4</v>
      </c>
      <c r="E34" s="254"/>
      <c r="F34" s="255"/>
      <c r="G34" s="256"/>
      <c r="H34" s="122">
        <v>1</v>
      </c>
      <c r="I34" s="5" t="str">
        <f>IF(H34="","",IF(H34=J34,"△",IF(H34&gt;J34,"○","●")))</f>
        <v>○</v>
      </c>
      <c r="J34" s="123">
        <v>0</v>
      </c>
      <c r="K34" s="125">
        <v>1</v>
      </c>
      <c r="L34" s="5" t="str">
        <f>IF(K34="","",IF(K34=M34,"△",IF(K34&gt;M34,"○","●")))</f>
        <v>△</v>
      </c>
      <c r="M34" s="127">
        <v>1</v>
      </c>
      <c r="N34" s="64">
        <f t="shared" si="8"/>
        <v>1</v>
      </c>
      <c r="O34" s="64">
        <f t="shared" si="8"/>
        <v>1</v>
      </c>
      <c r="P34" s="64">
        <f t="shared" si="8"/>
        <v>1</v>
      </c>
      <c r="Q34" s="65">
        <f>N34*3+P34</f>
        <v>4</v>
      </c>
      <c r="R34" s="65">
        <f t="shared" si="9"/>
        <v>2</v>
      </c>
      <c r="S34" s="65">
        <f t="shared" si="9"/>
        <v>5</v>
      </c>
      <c r="T34" s="65">
        <f>IFERROR(R34-S34,"")</f>
        <v>-3</v>
      </c>
      <c r="U34" s="65">
        <f>SUMPRODUCT(($Q$33:$Q$36*10^5+$T$33:$T$36&gt;Q34*10^5+T34)*1)+1</f>
        <v>2</v>
      </c>
    </row>
    <row r="35" spans="1:21" ht="21.75" customHeight="1">
      <c r="A35" s="118" t="s">
        <v>198</v>
      </c>
      <c r="B35" s="5">
        <f>IF(J33="","",J33)</f>
        <v>0</v>
      </c>
      <c r="C35" s="1" t="str">
        <f>IF(B35="","",IF(B35=D35,"△",IF(B35&gt;D35,"○","●")))</f>
        <v>●</v>
      </c>
      <c r="D35" s="4">
        <f>IF(H33="","",H33)</f>
        <v>4</v>
      </c>
      <c r="E35" s="18">
        <f>IF(J34="","",J34)</f>
        <v>0</v>
      </c>
      <c r="F35" s="1" t="str">
        <f>IF(E35="","",IF(E35=G35,"△",IF(E35&gt;G35,"○","●")))</f>
        <v>●</v>
      </c>
      <c r="G35" s="4">
        <f>IF(H34="","",H34)</f>
        <v>1</v>
      </c>
      <c r="H35" s="254"/>
      <c r="I35" s="255"/>
      <c r="J35" s="256"/>
      <c r="K35" s="126">
        <v>2</v>
      </c>
      <c r="L35" s="5" t="str">
        <f>IF(K35="","",IF(K35=M35,"△",IF(K35&gt;M35,"○","●")))</f>
        <v>○</v>
      </c>
      <c r="M35" s="127">
        <v>1</v>
      </c>
      <c r="N35" s="64">
        <f t="shared" si="8"/>
        <v>1</v>
      </c>
      <c r="O35" s="64">
        <f t="shared" si="8"/>
        <v>2</v>
      </c>
      <c r="P35" s="64">
        <f t="shared" si="8"/>
        <v>0</v>
      </c>
      <c r="Q35" s="65">
        <f>N35*3+P35</f>
        <v>3</v>
      </c>
      <c r="R35" s="65">
        <f t="shared" si="9"/>
        <v>2</v>
      </c>
      <c r="S35" s="65">
        <f t="shared" si="9"/>
        <v>6</v>
      </c>
      <c r="T35" s="65">
        <f>IFERROR(R35-S35,"")</f>
        <v>-4</v>
      </c>
      <c r="U35" s="65">
        <f>SUMPRODUCT(($Q$33:$Q$36*10^5+$T$33:$T$36&gt;Q35*10^5+T35)*1)+1</f>
        <v>3</v>
      </c>
    </row>
    <row r="36" spans="1:21" ht="21.75" customHeight="1">
      <c r="A36" s="118" t="s">
        <v>199</v>
      </c>
      <c r="B36" s="5">
        <f>IF(M33="","",M33)</f>
        <v>2</v>
      </c>
      <c r="C36" s="1" t="str">
        <f>IF(B36="","",IF(B36=D36,"△",IF(B36&gt;D36,"○","●")))</f>
        <v>●</v>
      </c>
      <c r="D36" s="4">
        <f>IF(K33="","",K33)</f>
        <v>4</v>
      </c>
      <c r="E36" s="18">
        <f>IF(M34="","",M34)</f>
        <v>1</v>
      </c>
      <c r="F36" s="1" t="str">
        <f>IF(E36="","",IF(E36=G36,"△",IF(E36&gt;G36,"○","●")))</f>
        <v>△</v>
      </c>
      <c r="G36" s="4">
        <f>IF(K34="","",K34)</f>
        <v>1</v>
      </c>
      <c r="H36" s="18">
        <f>IF(M35="","",M35)</f>
        <v>1</v>
      </c>
      <c r="I36" s="1" t="str">
        <f>IF(H36="","",IF(H36=J36,"△",IF(H36&gt;J36,"○","●")))</f>
        <v>●</v>
      </c>
      <c r="J36" s="4">
        <f>IF(K35="","",K35)</f>
        <v>2</v>
      </c>
      <c r="K36" s="254"/>
      <c r="L36" s="255"/>
      <c r="M36" s="256"/>
      <c r="N36" s="64">
        <f t="shared" si="8"/>
        <v>0</v>
      </c>
      <c r="O36" s="64">
        <f t="shared" si="8"/>
        <v>2</v>
      </c>
      <c r="P36" s="64">
        <f t="shared" si="8"/>
        <v>1</v>
      </c>
      <c r="Q36" s="65">
        <f>N36*3+P36</f>
        <v>1</v>
      </c>
      <c r="R36" s="65">
        <f t="shared" si="9"/>
        <v>4</v>
      </c>
      <c r="S36" s="65">
        <f t="shared" si="9"/>
        <v>7</v>
      </c>
      <c r="T36" s="65">
        <f>IFERROR(R36-S36,"")</f>
        <v>-3</v>
      </c>
      <c r="U36" s="65">
        <f>SUMPRODUCT(($Q$33:$Q$36*10^5+$T$33:$T$36&gt;Q36*10^5+T36)*1)+1</f>
        <v>4</v>
      </c>
    </row>
    <row r="37" spans="1:21" ht="21.75" customHeight="1">
      <c r="A37" s="12"/>
      <c r="B37" s="9" t="s">
        <v>11</v>
      </c>
      <c r="C37" s="10"/>
      <c r="D37" s="10" t="s">
        <v>12</v>
      </c>
      <c r="E37" s="10" t="s">
        <v>11</v>
      </c>
      <c r="F37" s="10"/>
      <c r="G37" s="10" t="s">
        <v>12</v>
      </c>
      <c r="H37" s="10" t="s">
        <v>11</v>
      </c>
      <c r="I37" s="10"/>
      <c r="J37" s="10" t="s">
        <v>12</v>
      </c>
      <c r="K37" s="10" t="s">
        <v>11</v>
      </c>
      <c r="L37" s="10"/>
      <c r="M37" s="10" t="s">
        <v>12</v>
      </c>
      <c r="N37" s="11" t="s">
        <v>110</v>
      </c>
      <c r="O37" s="11" t="s">
        <v>15</v>
      </c>
      <c r="P37" s="11" t="s">
        <v>16</v>
      </c>
      <c r="Q37" s="55"/>
      <c r="R37" s="55"/>
      <c r="S37" s="13"/>
      <c r="T37" s="13"/>
      <c r="U37" s="13"/>
    </row>
    <row r="38" spans="1:21" ht="21.75" customHeight="1">
      <c r="A38" s="12"/>
      <c r="B38" s="9"/>
      <c r="C38" s="10"/>
      <c r="D38" s="10"/>
      <c r="E38" s="10"/>
      <c r="F38" s="10"/>
      <c r="G38" s="10"/>
      <c r="H38" s="10"/>
      <c r="I38" s="10"/>
      <c r="J38" s="10"/>
      <c r="K38" s="10"/>
      <c r="L38" s="10"/>
      <c r="M38" s="10"/>
      <c r="N38" s="11"/>
      <c r="O38" s="11"/>
      <c r="P38" s="11"/>
      <c r="Q38" s="55"/>
      <c r="R38" s="55"/>
      <c r="S38" s="8" t="s">
        <v>4</v>
      </c>
      <c r="T38" s="8" t="s">
        <v>5</v>
      </c>
      <c r="U38" s="8" t="s">
        <v>6</v>
      </c>
    </row>
    <row r="39" spans="1:21" ht="21.75" customHeight="1">
      <c r="A39" s="54" t="s">
        <v>20</v>
      </c>
      <c r="B39" s="257" t="str">
        <f>A40</f>
        <v>AVENDA  U12</v>
      </c>
      <c r="C39" s="258"/>
      <c r="D39" s="259"/>
      <c r="E39" s="257" t="str">
        <f>A41</f>
        <v>乙部</v>
      </c>
      <c r="F39" s="258"/>
      <c r="G39" s="259"/>
      <c r="H39" s="257" t="str">
        <f>A42</f>
        <v>八雲</v>
      </c>
      <c r="I39" s="258"/>
      <c r="J39" s="259"/>
      <c r="K39" s="257" t="str">
        <f>A43</f>
        <v>八幡</v>
      </c>
      <c r="L39" s="258"/>
      <c r="M39" s="259"/>
      <c r="N39" s="63" t="s">
        <v>7</v>
      </c>
      <c r="O39" s="63" t="s">
        <v>8</v>
      </c>
      <c r="P39" s="63" t="s">
        <v>9</v>
      </c>
      <c r="Q39" s="2" t="s">
        <v>0</v>
      </c>
      <c r="R39" s="2" t="s">
        <v>1</v>
      </c>
      <c r="S39" s="2" t="s">
        <v>2</v>
      </c>
      <c r="T39" s="2" t="s">
        <v>10</v>
      </c>
      <c r="U39" s="2" t="s">
        <v>3</v>
      </c>
    </row>
    <row r="40" spans="1:21" ht="21.75" customHeight="1">
      <c r="A40" s="129" t="s">
        <v>200</v>
      </c>
      <c r="B40" s="254"/>
      <c r="C40" s="255"/>
      <c r="D40" s="256"/>
      <c r="E40" s="130">
        <v>6</v>
      </c>
      <c r="F40" s="3" t="str">
        <f>IF(E40="","",IF(E40=G40,"△",IF(E40&gt;G40,"○","●")))</f>
        <v>○</v>
      </c>
      <c r="G40" s="131">
        <v>1</v>
      </c>
      <c r="H40" s="132">
        <v>11</v>
      </c>
      <c r="I40" s="5" t="str">
        <f>IF(H40="","",IF(H40=J40,"△",IF(H40&gt;J40,"○","●")))</f>
        <v>○</v>
      </c>
      <c r="J40" s="134">
        <v>0</v>
      </c>
      <c r="K40" s="136">
        <v>13</v>
      </c>
      <c r="L40" s="5" t="str">
        <f>IF(K40="","",IF(K40=M40,"△",IF(K40&gt;M40,"○","●")))</f>
        <v>○</v>
      </c>
      <c r="M40" s="137">
        <v>0</v>
      </c>
      <c r="N40" s="64">
        <f t="shared" ref="N40:P43" si="10">COUNTIF($B40:$M40,N$44)</f>
        <v>3</v>
      </c>
      <c r="O40" s="64">
        <f t="shared" si="10"/>
        <v>0</v>
      </c>
      <c r="P40" s="64">
        <f t="shared" si="10"/>
        <v>0</v>
      </c>
      <c r="Q40" s="65">
        <f>N40*3+P40</f>
        <v>9</v>
      </c>
      <c r="R40" s="65">
        <f t="shared" ref="R40:S43" si="11">SUMIF($B$44:$M$44,R$39,$B40:$M40)</f>
        <v>30</v>
      </c>
      <c r="S40" s="65">
        <f t="shared" si="11"/>
        <v>1</v>
      </c>
      <c r="T40" s="65">
        <f>IFERROR(R40-S40,"")</f>
        <v>29</v>
      </c>
      <c r="U40" s="65">
        <f>SUMPRODUCT(($Q$40:$Q$43*10^5+$T$40:$T$43&gt;Q40*10^5+T40)*1)+1</f>
        <v>1</v>
      </c>
    </row>
    <row r="41" spans="1:21" ht="21.75" customHeight="1">
      <c r="A41" s="128" t="s">
        <v>201</v>
      </c>
      <c r="B41" s="5">
        <f>IF(G40="","",G40)</f>
        <v>1</v>
      </c>
      <c r="C41" s="1" t="str">
        <f>IF(B41="","",IF(B41=D41,"△",IF(B41&gt;D41,"○","●")))</f>
        <v>●</v>
      </c>
      <c r="D41" s="4">
        <f>IF(E40="","",E40)</f>
        <v>6</v>
      </c>
      <c r="E41" s="254"/>
      <c r="F41" s="255"/>
      <c r="G41" s="256"/>
      <c r="H41" s="132">
        <v>2</v>
      </c>
      <c r="I41" s="5" t="str">
        <f>IF(H41="","",IF(H41=J41,"△",IF(H41&gt;J41,"○","●")))</f>
        <v>△</v>
      </c>
      <c r="J41" s="133">
        <v>2</v>
      </c>
      <c r="K41" s="135">
        <v>3</v>
      </c>
      <c r="L41" s="5" t="str">
        <f>IF(K41="","",IF(K41=M41,"△",IF(K41&gt;M41,"○","●")))</f>
        <v>○</v>
      </c>
      <c r="M41" s="137">
        <v>1</v>
      </c>
      <c r="N41" s="64">
        <f t="shared" si="10"/>
        <v>1</v>
      </c>
      <c r="O41" s="64">
        <f t="shared" si="10"/>
        <v>1</v>
      </c>
      <c r="P41" s="64">
        <f t="shared" si="10"/>
        <v>1</v>
      </c>
      <c r="Q41" s="65">
        <f>N41*3+P41</f>
        <v>4</v>
      </c>
      <c r="R41" s="65">
        <f t="shared" si="11"/>
        <v>6</v>
      </c>
      <c r="S41" s="65">
        <f t="shared" si="11"/>
        <v>9</v>
      </c>
      <c r="T41" s="65">
        <f>IFERROR(R41-S41,"")</f>
        <v>-3</v>
      </c>
      <c r="U41" s="65">
        <f>SUMPRODUCT(($Q$40:$Q$43*10^5+$T$40:$T$43&gt;Q41*10^5+T41)*1)+1</f>
        <v>2</v>
      </c>
    </row>
    <row r="42" spans="1:21" ht="21.75" customHeight="1">
      <c r="A42" s="128" t="s">
        <v>202</v>
      </c>
      <c r="B42" s="5">
        <f>IF(J40="","",J40)</f>
        <v>0</v>
      </c>
      <c r="C42" s="1" t="str">
        <f>IF(B42="","",IF(B42=D42,"△",IF(B42&gt;D42,"○","●")))</f>
        <v>●</v>
      </c>
      <c r="D42" s="4">
        <f>IF(H40="","",H40)</f>
        <v>11</v>
      </c>
      <c r="E42" s="18">
        <f>IF(J41="","",J41)</f>
        <v>2</v>
      </c>
      <c r="F42" s="1" t="str">
        <f>IF(E42="","",IF(E42=G42,"△",IF(E42&gt;G42,"○","●")))</f>
        <v>△</v>
      </c>
      <c r="G42" s="4">
        <f>IF(H41="","",H41)</f>
        <v>2</v>
      </c>
      <c r="H42" s="254"/>
      <c r="I42" s="255"/>
      <c r="J42" s="256"/>
      <c r="K42" s="136">
        <v>4</v>
      </c>
      <c r="L42" s="5" t="str">
        <f>IF(K42="","",IF(K42=M42,"△",IF(K42&gt;M42,"○","●")))</f>
        <v>○</v>
      </c>
      <c r="M42" s="137">
        <v>2</v>
      </c>
      <c r="N42" s="64">
        <f t="shared" si="10"/>
        <v>1</v>
      </c>
      <c r="O42" s="64">
        <f t="shared" si="10"/>
        <v>1</v>
      </c>
      <c r="P42" s="64">
        <f t="shared" si="10"/>
        <v>1</v>
      </c>
      <c r="Q42" s="65">
        <f>N42*3+P42</f>
        <v>4</v>
      </c>
      <c r="R42" s="65">
        <f t="shared" si="11"/>
        <v>6</v>
      </c>
      <c r="S42" s="65">
        <f t="shared" si="11"/>
        <v>15</v>
      </c>
      <c r="T42" s="65">
        <f>IFERROR(R42-S42,"")</f>
        <v>-9</v>
      </c>
      <c r="U42" s="65">
        <f>SUMPRODUCT(($Q$40:$Q$43*10^5+$T$40:$T$43&gt;Q42*10^5+T42)*1)+1</f>
        <v>3</v>
      </c>
    </row>
    <row r="43" spans="1:21" ht="21.75" customHeight="1">
      <c r="A43" s="128" t="s">
        <v>203</v>
      </c>
      <c r="B43" s="5">
        <f>IF(M40="","",M40)</f>
        <v>0</v>
      </c>
      <c r="C43" s="1" t="str">
        <f>IF(B43="","",IF(B43=D43,"△",IF(B43&gt;D43,"○","●")))</f>
        <v>●</v>
      </c>
      <c r="D43" s="4">
        <f>IF(K40="","",K40)</f>
        <v>13</v>
      </c>
      <c r="E43" s="18">
        <f>IF(M41="","",M41)</f>
        <v>1</v>
      </c>
      <c r="F43" s="1" t="str">
        <f>IF(E43="","",IF(E43=G43,"△",IF(E43&gt;G43,"○","●")))</f>
        <v>●</v>
      </c>
      <c r="G43" s="4">
        <f>IF(K41="","",K41)</f>
        <v>3</v>
      </c>
      <c r="H43" s="18">
        <f>IF(M42="","",M42)</f>
        <v>2</v>
      </c>
      <c r="I43" s="1" t="str">
        <f>IF(H43="","",IF(H43=J43,"△",IF(H43&gt;J43,"○","●")))</f>
        <v>●</v>
      </c>
      <c r="J43" s="4">
        <f>IF(K42="","",K42)</f>
        <v>4</v>
      </c>
      <c r="K43" s="254"/>
      <c r="L43" s="255"/>
      <c r="M43" s="256"/>
      <c r="N43" s="64">
        <f t="shared" si="10"/>
        <v>0</v>
      </c>
      <c r="O43" s="64">
        <f t="shared" si="10"/>
        <v>3</v>
      </c>
      <c r="P43" s="64">
        <f t="shared" si="10"/>
        <v>0</v>
      </c>
      <c r="Q43" s="65">
        <f>N43*3+P43</f>
        <v>0</v>
      </c>
      <c r="R43" s="65">
        <f t="shared" si="11"/>
        <v>3</v>
      </c>
      <c r="S43" s="65">
        <f t="shared" si="11"/>
        <v>20</v>
      </c>
      <c r="T43" s="65">
        <f>IFERROR(R43-S43,"")</f>
        <v>-17</v>
      </c>
      <c r="U43" s="65">
        <f>SUMPRODUCT(($Q$40:$Q$43*10^5+$T$40:$T$43&gt;Q43*10^5+T43)*1)+1</f>
        <v>4</v>
      </c>
    </row>
    <row r="44" spans="1:21" ht="21.75" customHeight="1">
      <c r="A44" s="12"/>
      <c r="B44" s="9" t="s">
        <v>11</v>
      </c>
      <c r="C44" s="10"/>
      <c r="D44" s="10" t="s">
        <v>12</v>
      </c>
      <c r="E44" s="10" t="s">
        <v>11</v>
      </c>
      <c r="F44" s="10"/>
      <c r="G44" s="10" t="s">
        <v>12</v>
      </c>
      <c r="H44" s="10" t="s">
        <v>11</v>
      </c>
      <c r="I44" s="10"/>
      <c r="J44" s="10" t="s">
        <v>12</v>
      </c>
      <c r="K44" s="10" t="s">
        <v>11</v>
      </c>
      <c r="L44" s="10"/>
      <c r="M44" s="10" t="s">
        <v>12</v>
      </c>
      <c r="N44" s="11" t="s">
        <v>110</v>
      </c>
      <c r="O44" s="11" t="s">
        <v>15</v>
      </c>
      <c r="P44" s="11" t="s">
        <v>16</v>
      </c>
      <c r="Q44" s="55"/>
      <c r="R44" s="55"/>
      <c r="S44" s="13"/>
      <c r="T44" s="13"/>
      <c r="U44" s="13"/>
    </row>
    <row r="45" spans="1:21">
      <c r="S45" s="8" t="s">
        <v>4</v>
      </c>
      <c r="T45" s="8" t="s">
        <v>5</v>
      </c>
      <c r="U45" s="8" t="s">
        <v>6</v>
      </c>
    </row>
    <row r="46" spans="1:21" ht="21.75" customHeight="1">
      <c r="A46" s="54" t="s">
        <v>98</v>
      </c>
      <c r="B46" s="257" t="str">
        <f>A47</f>
        <v>サン・スポ</v>
      </c>
      <c r="C46" s="258"/>
      <c r="D46" s="259"/>
      <c r="E46" s="257" t="str">
        <f>A48</f>
        <v>プレイフルホワイト</v>
      </c>
      <c r="F46" s="258"/>
      <c r="G46" s="259"/>
      <c r="H46" s="257" t="str">
        <f>A49</f>
        <v>AVENDA U11</v>
      </c>
      <c r="I46" s="258"/>
      <c r="J46" s="259"/>
      <c r="K46" s="257" t="str">
        <f>A50</f>
        <v>せたな</v>
      </c>
      <c r="L46" s="258"/>
      <c r="M46" s="259"/>
      <c r="N46" s="63" t="s">
        <v>7</v>
      </c>
      <c r="O46" s="63" t="s">
        <v>8</v>
      </c>
      <c r="P46" s="63" t="s">
        <v>9</v>
      </c>
      <c r="Q46" s="2" t="s">
        <v>0</v>
      </c>
      <c r="R46" s="2" t="s">
        <v>1</v>
      </c>
      <c r="S46" s="2" t="s">
        <v>2</v>
      </c>
      <c r="T46" s="2" t="s">
        <v>10</v>
      </c>
      <c r="U46" s="2" t="s">
        <v>3</v>
      </c>
    </row>
    <row r="47" spans="1:21" ht="21.75" customHeight="1">
      <c r="A47" s="139" t="s">
        <v>204</v>
      </c>
      <c r="B47" s="254"/>
      <c r="C47" s="255"/>
      <c r="D47" s="256"/>
      <c r="E47" s="140">
        <v>3</v>
      </c>
      <c r="F47" s="3" t="str">
        <f>IF(E47="","",IF(E47=G47,"△",IF(E47&gt;G47,"○","●")))</f>
        <v>○</v>
      </c>
      <c r="G47" s="141">
        <v>2</v>
      </c>
      <c r="H47" s="142">
        <v>4</v>
      </c>
      <c r="I47" s="5" t="str">
        <f>IF(H47="","",IF(H47=J47,"△",IF(H47&gt;J47,"○","●")))</f>
        <v>○</v>
      </c>
      <c r="J47" s="144">
        <v>1</v>
      </c>
      <c r="K47" s="146">
        <v>8</v>
      </c>
      <c r="L47" s="5" t="str">
        <f>IF(K47="","",IF(K47=M47,"△",IF(K47&gt;M47,"○","●")))</f>
        <v>○</v>
      </c>
      <c r="M47" s="147">
        <v>0</v>
      </c>
      <c r="N47" s="64">
        <f t="shared" ref="N47:P50" si="12">COUNTIF($B47:$M47,N$9)</f>
        <v>3</v>
      </c>
      <c r="O47" s="64">
        <f t="shared" si="12"/>
        <v>0</v>
      </c>
      <c r="P47" s="64">
        <f t="shared" si="12"/>
        <v>0</v>
      </c>
      <c r="Q47" s="65">
        <f>N47*3+P47</f>
        <v>9</v>
      </c>
      <c r="R47" s="65">
        <f t="shared" ref="R47:S50" si="13">SUMIF($B$9:$M$9,R$4,$B47:$M47)</f>
        <v>15</v>
      </c>
      <c r="S47" s="65">
        <f t="shared" si="13"/>
        <v>3</v>
      </c>
      <c r="T47" s="65">
        <f>IFERROR(R47-S47,"")</f>
        <v>12</v>
      </c>
      <c r="U47" s="65">
        <f>SUMPRODUCT(($Q$47:$Q$50*10^5+$T$47:$T$50&gt;Q47*10^5+T47)*1)+1</f>
        <v>1</v>
      </c>
    </row>
    <row r="48" spans="1:21" ht="21.75" customHeight="1">
      <c r="A48" s="138" t="s">
        <v>181</v>
      </c>
      <c r="B48" s="5">
        <f>IF(G47="","",G47)</f>
        <v>2</v>
      </c>
      <c r="C48" s="1" t="str">
        <f>IF(B48="","",IF(B48=D48,"△",IF(B48&gt;D48,"○","●")))</f>
        <v>●</v>
      </c>
      <c r="D48" s="4">
        <f>IF(E47="","",E47)</f>
        <v>3</v>
      </c>
      <c r="E48" s="254"/>
      <c r="F48" s="255"/>
      <c r="G48" s="256"/>
      <c r="H48" s="142">
        <v>5</v>
      </c>
      <c r="I48" s="5" t="str">
        <f>IF(H48="","",IF(H48=J48,"△",IF(H48&gt;J48,"○","●")))</f>
        <v>○</v>
      </c>
      <c r="J48" s="143">
        <v>2</v>
      </c>
      <c r="K48" s="145">
        <v>8</v>
      </c>
      <c r="L48" s="5" t="str">
        <f>IF(K48="","",IF(K48=M48,"△",IF(K48&gt;M48,"○","●")))</f>
        <v>○</v>
      </c>
      <c r="M48" s="147">
        <v>0</v>
      </c>
      <c r="N48" s="64">
        <f t="shared" si="12"/>
        <v>2</v>
      </c>
      <c r="O48" s="64">
        <f t="shared" si="12"/>
        <v>1</v>
      </c>
      <c r="P48" s="64">
        <f t="shared" si="12"/>
        <v>0</v>
      </c>
      <c r="Q48" s="65">
        <f>N48*3+P48</f>
        <v>6</v>
      </c>
      <c r="R48" s="65">
        <f t="shared" si="13"/>
        <v>15</v>
      </c>
      <c r="S48" s="65">
        <f t="shared" si="13"/>
        <v>5</v>
      </c>
      <c r="T48" s="65">
        <f>IFERROR(R48-S48,"")</f>
        <v>10</v>
      </c>
      <c r="U48" s="65">
        <f t="shared" ref="U48:U50" si="14">SUMPRODUCT(($Q$47:$Q$50*10^5+$T$47:$T$50&gt;Q48*10^5+T48)*1)+1</f>
        <v>2</v>
      </c>
    </row>
    <row r="49" spans="1:23" ht="21.75" customHeight="1">
      <c r="A49" s="138" t="s">
        <v>205</v>
      </c>
      <c r="B49" s="5">
        <f>IF(J47="","",J47)</f>
        <v>1</v>
      </c>
      <c r="C49" s="1" t="str">
        <f>IF(B49="","",IF(B49=D49,"△",IF(B49&gt;D49,"○","●")))</f>
        <v>●</v>
      </c>
      <c r="D49" s="4">
        <f>IF(H47="","",H47)</f>
        <v>4</v>
      </c>
      <c r="E49" s="18">
        <f>IF(J48="","",J48)</f>
        <v>2</v>
      </c>
      <c r="F49" s="1" t="str">
        <f>IF(E49="","",IF(E49=G49,"△",IF(E49&gt;G49,"○","●")))</f>
        <v>●</v>
      </c>
      <c r="G49" s="4">
        <f>IF(H48="","",H48)</f>
        <v>5</v>
      </c>
      <c r="H49" s="254"/>
      <c r="I49" s="255"/>
      <c r="J49" s="256"/>
      <c r="K49" s="146">
        <v>6</v>
      </c>
      <c r="L49" s="5" t="str">
        <f>IF(K49="","",IF(K49=M49,"△",IF(K49&gt;M49,"○","●")))</f>
        <v>○</v>
      </c>
      <c r="M49" s="147">
        <v>0</v>
      </c>
      <c r="N49" s="64">
        <f t="shared" si="12"/>
        <v>1</v>
      </c>
      <c r="O49" s="64">
        <f t="shared" si="12"/>
        <v>2</v>
      </c>
      <c r="P49" s="64">
        <f t="shared" si="12"/>
        <v>0</v>
      </c>
      <c r="Q49" s="65">
        <f>N49*3+P49</f>
        <v>3</v>
      </c>
      <c r="R49" s="65">
        <f t="shared" si="13"/>
        <v>9</v>
      </c>
      <c r="S49" s="65">
        <f t="shared" si="13"/>
        <v>9</v>
      </c>
      <c r="T49" s="65">
        <f>IFERROR(R49-S49,"")</f>
        <v>0</v>
      </c>
      <c r="U49" s="65">
        <f t="shared" si="14"/>
        <v>3</v>
      </c>
    </row>
    <row r="50" spans="1:23" ht="21.75" customHeight="1">
      <c r="A50" s="138" t="s">
        <v>206</v>
      </c>
      <c r="B50" s="5">
        <f>IF(M47="","",M47)</f>
        <v>0</v>
      </c>
      <c r="C50" s="1" t="str">
        <f>IF(B50="","",IF(B50=D50,"△",IF(B50&gt;D50,"○","●")))</f>
        <v>●</v>
      </c>
      <c r="D50" s="4">
        <f>IF(K47="","",K47)</f>
        <v>8</v>
      </c>
      <c r="E50" s="18">
        <f>IF(M48="","",M48)</f>
        <v>0</v>
      </c>
      <c r="F50" s="1" t="str">
        <f>IF(E50="","",IF(E50=G50,"△",IF(E50&gt;G50,"○","●")))</f>
        <v>●</v>
      </c>
      <c r="G50" s="4">
        <f>IF(K48="","",K48)</f>
        <v>8</v>
      </c>
      <c r="H50" s="18">
        <f>IF(M49="","",M49)</f>
        <v>0</v>
      </c>
      <c r="I50" s="1" t="str">
        <f>IF(H50="","",IF(H50=J50,"△",IF(H50&gt;J50,"○","●")))</f>
        <v>●</v>
      </c>
      <c r="J50" s="4">
        <f>IF(K49="","",K49)</f>
        <v>6</v>
      </c>
      <c r="K50" s="254"/>
      <c r="L50" s="255"/>
      <c r="M50" s="256"/>
      <c r="N50" s="64">
        <f t="shared" si="12"/>
        <v>0</v>
      </c>
      <c r="O50" s="64">
        <f t="shared" si="12"/>
        <v>3</v>
      </c>
      <c r="P50" s="64">
        <f t="shared" si="12"/>
        <v>0</v>
      </c>
      <c r="Q50" s="65">
        <f>N50*3+P50</f>
        <v>0</v>
      </c>
      <c r="R50" s="65">
        <f t="shared" si="13"/>
        <v>0</v>
      </c>
      <c r="S50" s="65">
        <f t="shared" si="13"/>
        <v>22</v>
      </c>
      <c r="T50" s="65">
        <f>IFERROR(R50-S50,"")</f>
        <v>-22</v>
      </c>
      <c r="U50" s="65">
        <f t="shared" si="14"/>
        <v>4</v>
      </c>
      <c r="W50" s="160"/>
    </row>
    <row r="51" spans="1:23" ht="21.75" customHeight="1">
      <c r="A51" s="12"/>
      <c r="B51" s="9" t="s">
        <v>11</v>
      </c>
      <c r="C51" s="10"/>
      <c r="D51" s="10" t="s">
        <v>12</v>
      </c>
      <c r="E51" s="10" t="s">
        <v>11</v>
      </c>
      <c r="F51" s="10"/>
      <c r="G51" s="10" t="s">
        <v>12</v>
      </c>
      <c r="H51" s="10" t="s">
        <v>11</v>
      </c>
      <c r="I51" s="10"/>
      <c r="J51" s="10" t="s">
        <v>12</v>
      </c>
      <c r="K51" s="10" t="s">
        <v>11</v>
      </c>
      <c r="L51" s="10"/>
      <c r="M51" s="10" t="s">
        <v>12</v>
      </c>
      <c r="N51" s="11" t="s">
        <v>110</v>
      </c>
      <c r="O51" s="11" t="s">
        <v>15</v>
      </c>
      <c r="P51" s="11" t="s">
        <v>16</v>
      </c>
      <c r="Q51" s="55"/>
      <c r="R51" s="55"/>
      <c r="S51" s="13"/>
      <c r="T51" s="13"/>
      <c r="U51" s="13"/>
    </row>
    <row r="52" spans="1:23" ht="21.75" customHeight="1">
      <c r="A52" s="12"/>
      <c r="B52" s="9"/>
      <c r="C52" s="10"/>
      <c r="D52" s="10"/>
      <c r="E52" s="10"/>
      <c r="F52" s="10"/>
      <c r="G52" s="10"/>
      <c r="H52" s="10"/>
      <c r="I52" s="10"/>
      <c r="J52" s="10"/>
      <c r="K52" s="10"/>
      <c r="L52" s="10"/>
      <c r="M52" s="10"/>
      <c r="N52" s="11"/>
      <c r="O52" s="11"/>
      <c r="P52" s="11"/>
      <c r="Q52" s="55"/>
      <c r="R52" s="55"/>
      <c r="S52" s="8" t="s">
        <v>4</v>
      </c>
      <c r="T52" s="8" t="s">
        <v>5</v>
      </c>
      <c r="U52" s="8" t="s">
        <v>6</v>
      </c>
      <c r="W52" s="159"/>
    </row>
    <row r="53" spans="1:23" ht="21.75" customHeight="1">
      <c r="A53" s="54" t="s">
        <v>109</v>
      </c>
      <c r="B53" s="257" t="str">
        <f>A54</f>
        <v>浜分FC</v>
      </c>
      <c r="C53" s="258"/>
      <c r="D53" s="259"/>
      <c r="E53" s="257" t="str">
        <f>A55</f>
        <v>ジュニオールJ 2</v>
      </c>
      <c r="F53" s="258"/>
      <c r="G53" s="259"/>
      <c r="H53" s="257" t="str">
        <f>A56</f>
        <v>サン・スポ2nd</v>
      </c>
      <c r="I53" s="258"/>
      <c r="J53" s="259"/>
      <c r="K53" s="257" t="str">
        <f>A57</f>
        <v>亀田</v>
      </c>
      <c r="L53" s="258"/>
      <c r="M53" s="259"/>
      <c r="N53" s="63" t="s">
        <v>7</v>
      </c>
      <c r="O53" s="63" t="s">
        <v>8</v>
      </c>
      <c r="P53" s="63" t="s">
        <v>9</v>
      </c>
      <c r="Q53" s="2" t="s">
        <v>0</v>
      </c>
      <c r="R53" s="2" t="s">
        <v>1</v>
      </c>
      <c r="S53" s="2" t="s">
        <v>2</v>
      </c>
      <c r="T53" s="2" t="s">
        <v>10</v>
      </c>
      <c r="U53" s="2" t="s">
        <v>3</v>
      </c>
    </row>
    <row r="54" spans="1:23" ht="21.75" customHeight="1">
      <c r="A54" s="149" t="s">
        <v>182</v>
      </c>
      <c r="B54" s="254"/>
      <c r="C54" s="255"/>
      <c r="D54" s="256"/>
      <c r="E54" s="150">
        <v>2</v>
      </c>
      <c r="F54" s="3" t="str">
        <f>IF(E54="","",IF(E54=G54,"△",IF(E54&gt;G54,"○","●")))</f>
        <v>○</v>
      </c>
      <c r="G54" s="151">
        <v>1</v>
      </c>
      <c r="H54" s="152">
        <v>2</v>
      </c>
      <c r="I54" s="5" t="str">
        <f>IF(H54="","",IF(H54=J54,"△",IF(H54&gt;J54,"○","●")))</f>
        <v>△</v>
      </c>
      <c r="J54" s="154">
        <v>2</v>
      </c>
      <c r="K54" s="156">
        <v>3</v>
      </c>
      <c r="L54" s="5" t="str">
        <f>IF(K54="","",IF(K54=M54,"△",IF(K54&gt;M54,"○","●")))</f>
        <v>○</v>
      </c>
      <c r="M54" s="157">
        <v>2</v>
      </c>
      <c r="N54" s="64">
        <f t="shared" ref="N54:P57" si="15">COUNTIF($B54:$M54,N$16)</f>
        <v>2</v>
      </c>
      <c r="O54" s="64">
        <f t="shared" si="15"/>
        <v>0</v>
      </c>
      <c r="P54" s="64">
        <f t="shared" si="15"/>
        <v>1</v>
      </c>
      <c r="Q54" s="65">
        <f>N54*3+P54</f>
        <v>7</v>
      </c>
      <c r="R54" s="65">
        <f t="shared" ref="R54:S57" si="16">SUMIF($B$16:$M$16,R$11,$B54:$M54)</f>
        <v>7</v>
      </c>
      <c r="S54" s="65">
        <f t="shared" si="16"/>
        <v>5</v>
      </c>
      <c r="T54" s="65">
        <f>IFERROR(R54-S54,"")</f>
        <v>2</v>
      </c>
      <c r="U54" s="65">
        <f>SUMPRODUCT(($Q$54:$Q$57*10^5+$T$54:$T$57&gt;Q54*10^5+T54)*1)+1</f>
        <v>1</v>
      </c>
    </row>
    <row r="55" spans="1:23" ht="21.75" customHeight="1">
      <c r="A55" s="148" t="s">
        <v>207</v>
      </c>
      <c r="B55" s="5">
        <f>IF(G54="","",G54)</f>
        <v>1</v>
      </c>
      <c r="C55" s="1" t="str">
        <f>IF(B55="","",IF(B55=D55,"△",IF(B55&gt;D55,"○","●")))</f>
        <v>●</v>
      </c>
      <c r="D55" s="4">
        <f>IF(E54="","",E54)</f>
        <v>2</v>
      </c>
      <c r="E55" s="254"/>
      <c r="F55" s="255"/>
      <c r="G55" s="256"/>
      <c r="H55" s="152">
        <v>3</v>
      </c>
      <c r="I55" s="5" t="str">
        <f>IF(H55="","",IF(H55=J55,"△",IF(H55&gt;J55,"○","●")))</f>
        <v>○</v>
      </c>
      <c r="J55" s="153">
        <v>2</v>
      </c>
      <c r="K55" s="155">
        <v>2</v>
      </c>
      <c r="L55" s="5" t="str">
        <f>IF(K55="","",IF(K55=M55,"△",IF(K55&gt;M55,"○","●")))</f>
        <v>△</v>
      </c>
      <c r="M55" s="157">
        <v>2</v>
      </c>
      <c r="N55" s="64">
        <f t="shared" si="15"/>
        <v>1</v>
      </c>
      <c r="O55" s="64">
        <f t="shared" si="15"/>
        <v>1</v>
      </c>
      <c r="P55" s="64">
        <f t="shared" si="15"/>
        <v>1</v>
      </c>
      <c r="Q55" s="65">
        <f>N55*3+P55</f>
        <v>4</v>
      </c>
      <c r="R55" s="65">
        <f t="shared" si="16"/>
        <v>6</v>
      </c>
      <c r="S55" s="65">
        <f t="shared" si="16"/>
        <v>6</v>
      </c>
      <c r="T55" s="65">
        <f>IFERROR(R55-S55,"")</f>
        <v>0</v>
      </c>
      <c r="U55" s="65">
        <f>SUMPRODUCT(($Q$54:$Q$57*10^5+$T$54:$T$57&gt;Q55*10^5+T55)*1)+1</f>
        <v>2</v>
      </c>
    </row>
    <row r="56" spans="1:23" ht="21.75" customHeight="1">
      <c r="A56" s="158" t="s">
        <v>208</v>
      </c>
      <c r="B56" s="5">
        <f>IF(J54="","",J54)</f>
        <v>2</v>
      </c>
      <c r="C56" s="1" t="str">
        <f>IF(B56="","",IF(B56=D56,"△",IF(B56&gt;D56,"○","●")))</f>
        <v>△</v>
      </c>
      <c r="D56" s="4">
        <f>IF(H54="","",H54)</f>
        <v>2</v>
      </c>
      <c r="E56" s="18">
        <f>IF(J55="","",J55)</f>
        <v>2</v>
      </c>
      <c r="F56" s="1" t="str">
        <f>IF(E56="","",IF(E56=G56,"△",IF(E56&gt;G56,"○","●")))</f>
        <v>●</v>
      </c>
      <c r="G56" s="4">
        <f>IF(H55="","",H55)</f>
        <v>3</v>
      </c>
      <c r="H56" s="254"/>
      <c r="I56" s="255"/>
      <c r="J56" s="256"/>
      <c r="K56" s="156">
        <v>4</v>
      </c>
      <c r="L56" s="5" t="str">
        <f>IF(K56="","",IF(K56=M56,"△",IF(K56&gt;M56,"○","●")))</f>
        <v>△</v>
      </c>
      <c r="M56" s="157">
        <v>4</v>
      </c>
      <c r="N56" s="64">
        <f t="shared" si="15"/>
        <v>0</v>
      </c>
      <c r="O56" s="64">
        <f t="shared" si="15"/>
        <v>1</v>
      </c>
      <c r="P56" s="64">
        <f t="shared" si="15"/>
        <v>2</v>
      </c>
      <c r="Q56" s="65">
        <f>N56*3+P56</f>
        <v>2</v>
      </c>
      <c r="R56" s="65">
        <f t="shared" si="16"/>
        <v>8</v>
      </c>
      <c r="S56" s="65">
        <f t="shared" si="16"/>
        <v>9</v>
      </c>
      <c r="T56" s="65">
        <f>IFERROR(R56-S56,"")</f>
        <v>-1</v>
      </c>
      <c r="U56" s="65">
        <f t="shared" ref="U56" si="17">SUMPRODUCT(($Q$54:$Q$57*10^5+$T$54:$T$57&gt;Q56*10^5+T56)*1)+1</f>
        <v>3</v>
      </c>
    </row>
    <row r="57" spans="1:23" ht="21.75" customHeight="1">
      <c r="A57" s="56" t="s">
        <v>183</v>
      </c>
      <c r="B57" s="5">
        <f>IF(M54="","",M54)</f>
        <v>2</v>
      </c>
      <c r="C57" s="1" t="str">
        <f>IF(B57="","",IF(B57=D57,"△",IF(B57&gt;D57,"○","●")))</f>
        <v>●</v>
      </c>
      <c r="D57" s="4">
        <f>IF(K54="","",K54)</f>
        <v>3</v>
      </c>
      <c r="E57" s="18">
        <f>IF(M55="","",M55)</f>
        <v>2</v>
      </c>
      <c r="F57" s="1" t="str">
        <f>IF(E57="","",IF(E57=G57,"△",IF(E57&gt;G57,"○","●")))</f>
        <v>△</v>
      </c>
      <c r="G57" s="4">
        <f>IF(K55="","",K55)</f>
        <v>2</v>
      </c>
      <c r="H57" s="18">
        <f>IF(M56="","",M56)</f>
        <v>4</v>
      </c>
      <c r="I57" s="1" t="str">
        <f>IF(H57="","",IF(H57=J57,"△",IF(H57&gt;J57,"○","●")))</f>
        <v>△</v>
      </c>
      <c r="J57" s="4">
        <f>IF(K56="","",K56)</f>
        <v>4</v>
      </c>
      <c r="K57" s="254"/>
      <c r="L57" s="255"/>
      <c r="M57" s="256"/>
      <c r="N57" s="64">
        <f t="shared" si="15"/>
        <v>0</v>
      </c>
      <c r="O57" s="64">
        <f t="shared" si="15"/>
        <v>1</v>
      </c>
      <c r="P57" s="64">
        <f t="shared" si="15"/>
        <v>2</v>
      </c>
      <c r="Q57" s="65">
        <f>N57*3+P57</f>
        <v>2</v>
      </c>
      <c r="R57" s="65">
        <f t="shared" si="16"/>
        <v>8</v>
      </c>
      <c r="S57" s="65">
        <f t="shared" si="16"/>
        <v>9</v>
      </c>
      <c r="T57" s="65">
        <f>IFERROR(R57-S57,"")</f>
        <v>-1</v>
      </c>
      <c r="U57" s="65">
        <v>4</v>
      </c>
    </row>
    <row r="58" spans="1:23" ht="21.75" customHeight="1">
      <c r="A58" s="12"/>
      <c r="B58" s="9" t="s">
        <v>11</v>
      </c>
      <c r="C58" s="10"/>
      <c r="D58" s="10" t="s">
        <v>12</v>
      </c>
      <c r="E58" s="10" t="s">
        <v>11</v>
      </c>
      <c r="F58" s="10"/>
      <c r="G58" s="10" t="s">
        <v>12</v>
      </c>
      <c r="H58" s="10" t="s">
        <v>11</v>
      </c>
      <c r="I58" s="10"/>
      <c r="J58" s="10" t="s">
        <v>12</v>
      </c>
      <c r="K58" s="10" t="s">
        <v>11</v>
      </c>
      <c r="L58" s="10"/>
      <c r="M58" s="10" t="s">
        <v>12</v>
      </c>
      <c r="N58" s="11" t="s">
        <v>110</v>
      </c>
      <c r="O58" s="11" t="s">
        <v>15</v>
      </c>
      <c r="P58" s="11" t="s">
        <v>16</v>
      </c>
      <c r="Q58" s="55"/>
      <c r="R58" s="55"/>
      <c r="S58" s="252" t="s">
        <v>209</v>
      </c>
      <c r="T58" s="253"/>
      <c r="U58" s="253"/>
    </row>
    <row r="59" spans="1:23" ht="21.75" customHeight="1">
      <c r="A59" s="12"/>
      <c r="B59" s="9"/>
      <c r="C59" s="10"/>
      <c r="D59" s="10"/>
      <c r="E59" s="10"/>
      <c r="F59" s="10"/>
      <c r="G59" s="10"/>
      <c r="H59" s="10"/>
      <c r="I59" s="10"/>
      <c r="J59" s="10"/>
      <c r="K59" s="10"/>
      <c r="L59" s="10"/>
      <c r="M59" s="10"/>
      <c r="N59" s="11"/>
      <c r="O59" s="11"/>
      <c r="P59" s="11"/>
      <c r="Q59" s="55"/>
      <c r="R59" s="55"/>
      <c r="S59" s="13"/>
      <c r="T59" s="13"/>
      <c r="U59" s="13"/>
    </row>
  </sheetData>
  <mergeCells count="67">
    <mergeCell ref="H14:J14"/>
    <mergeCell ref="K18:M18"/>
    <mergeCell ref="H7:J7"/>
    <mergeCell ref="K8:M8"/>
    <mergeCell ref="B5:D5"/>
    <mergeCell ref="H11:J11"/>
    <mergeCell ref="K11:M11"/>
    <mergeCell ref="A1:U1"/>
    <mergeCell ref="B4:D4"/>
    <mergeCell ref="E4:G4"/>
    <mergeCell ref="H4:J4"/>
    <mergeCell ref="K4:M4"/>
    <mergeCell ref="A2:H2"/>
    <mergeCell ref="E34:G34"/>
    <mergeCell ref="B18:D18"/>
    <mergeCell ref="B12:D12"/>
    <mergeCell ref="E13:G13"/>
    <mergeCell ref="E6:G6"/>
    <mergeCell ref="B11:D11"/>
    <mergeCell ref="B19:D19"/>
    <mergeCell ref="B32:D32"/>
    <mergeCell ref="E11:G11"/>
    <mergeCell ref="E20:G20"/>
    <mergeCell ref="E18:G18"/>
    <mergeCell ref="H32:J32"/>
    <mergeCell ref="K32:M32"/>
    <mergeCell ref="B33:D33"/>
    <mergeCell ref="K15:M15"/>
    <mergeCell ref="E32:G32"/>
    <mergeCell ref="K22:M22"/>
    <mergeCell ref="B26:D26"/>
    <mergeCell ref="E27:G27"/>
    <mergeCell ref="H28:J28"/>
    <mergeCell ref="B25:D25"/>
    <mergeCell ref="E25:G25"/>
    <mergeCell ref="H25:J25"/>
    <mergeCell ref="K29:M29"/>
    <mergeCell ref="K25:M25"/>
    <mergeCell ref="H21:J21"/>
    <mergeCell ref="H18:J18"/>
    <mergeCell ref="E48:G48"/>
    <mergeCell ref="K43:M43"/>
    <mergeCell ref="H35:J35"/>
    <mergeCell ref="K36:M36"/>
    <mergeCell ref="B39:D39"/>
    <mergeCell ref="E39:G39"/>
    <mergeCell ref="K39:M39"/>
    <mergeCell ref="E41:G41"/>
    <mergeCell ref="H42:J42"/>
    <mergeCell ref="H39:J39"/>
    <mergeCell ref="B46:D46"/>
    <mergeCell ref="E46:G46"/>
    <mergeCell ref="H46:J46"/>
    <mergeCell ref="K46:M46"/>
    <mergeCell ref="B47:D47"/>
    <mergeCell ref="B40:D40"/>
    <mergeCell ref="H49:J49"/>
    <mergeCell ref="K50:M50"/>
    <mergeCell ref="B53:D53"/>
    <mergeCell ref="E53:G53"/>
    <mergeCell ref="H53:J53"/>
    <mergeCell ref="K53:M53"/>
    <mergeCell ref="S58:U58"/>
    <mergeCell ref="B54:D54"/>
    <mergeCell ref="E55:G55"/>
    <mergeCell ref="H56:J56"/>
    <mergeCell ref="K57:M57"/>
  </mergeCells>
  <phoneticPr fontId="1"/>
  <pageMargins left="0.70866141732283472" right="0.31496062992125984" top="0.55118110236220474" bottom="0.35433070866141736" header="0.31496062992125984" footer="0.31496062992125984"/>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Z64"/>
  <sheetViews>
    <sheetView tabSelected="1" view="pageBreakPreview" zoomScale="80" zoomScaleNormal="100" zoomScaleSheetLayoutView="80" workbookViewId="0">
      <selection activeCell="AO46" sqref="AO46"/>
    </sheetView>
  </sheetViews>
  <sheetFormatPr defaultRowHeight="15"/>
  <cols>
    <col min="1" max="1" width="1.8828125" style="76" customWidth="1"/>
    <col min="2" max="3" width="2.41796875" style="76" customWidth="1"/>
    <col min="4" max="35" width="2.6875" style="76" customWidth="1"/>
    <col min="36" max="39" width="2.5546875" style="76" customWidth="1"/>
    <col min="40" max="256" width="9.01171875" style="76"/>
    <col min="257" max="257" width="1.8828125" style="76" customWidth="1"/>
    <col min="258" max="259" width="2.41796875" style="76" customWidth="1"/>
    <col min="260" max="291" width="2.6875" style="76" customWidth="1"/>
    <col min="292" max="295" width="2.5546875" style="76" customWidth="1"/>
    <col min="296" max="512" width="9.01171875" style="76"/>
    <col min="513" max="513" width="1.8828125" style="76" customWidth="1"/>
    <col min="514" max="515" width="2.41796875" style="76" customWidth="1"/>
    <col min="516" max="547" width="2.6875" style="76" customWidth="1"/>
    <col min="548" max="551" width="2.5546875" style="76" customWidth="1"/>
    <col min="552" max="768" width="9.01171875" style="76"/>
    <col min="769" max="769" width="1.8828125" style="76" customWidth="1"/>
    <col min="770" max="771" width="2.41796875" style="76" customWidth="1"/>
    <col min="772" max="803" width="2.6875" style="76" customWidth="1"/>
    <col min="804" max="807" width="2.5546875" style="76" customWidth="1"/>
    <col min="808" max="1024" width="9.01171875" style="76"/>
    <col min="1025" max="1025" width="1.8828125" style="76" customWidth="1"/>
    <col min="1026" max="1027" width="2.41796875" style="76" customWidth="1"/>
    <col min="1028" max="1059" width="2.6875" style="76" customWidth="1"/>
    <col min="1060" max="1063" width="2.5546875" style="76" customWidth="1"/>
    <col min="1064" max="1280" width="9.01171875" style="76"/>
    <col min="1281" max="1281" width="1.8828125" style="76" customWidth="1"/>
    <col min="1282" max="1283" width="2.41796875" style="76" customWidth="1"/>
    <col min="1284" max="1315" width="2.6875" style="76" customWidth="1"/>
    <col min="1316" max="1319" width="2.5546875" style="76" customWidth="1"/>
    <col min="1320" max="1536" width="9.01171875" style="76"/>
    <col min="1537" max="1537" width="1.8828125" style="76" customWidth="1"/>
    <col min="1538" max="1539" width="2.41796875" style="76" customWidth="1"/>
    <col min="1540" max="1571" width="2.6875" style="76" customWidth="1"/>
    <col min="1572" max="1575" width="2.5546875" style="76" customWidth="1"/>
    <col min="1576" max="1792" width="9.01171875" style="76"/>
    <col min="1793" max="1793" width="1.8828125" style="76" customWidth="1"/>
    <col min="1794" max="1795" width="2.41796875" style="76" customWidth="1"/>
    <col min="1796" max="1827" width="2.6875" style="76" customWidth="1"/>
    <col min="1828" max="1831" width="2.5546875" style="76" customWidth="1"/>
    <col min="1832" max="2048" width="9.01171875" style="76"/>
    <col min="2049" max="2049" width="1.8828125" style="76" customWidth="1"/>
    <col min="2050" max="2051" width="2.41796875" style="76" customWidth="1"/>
    <col min="2052" max="2083" width="2.6875" style="76" customWidth="1"/>
    <col min="2084" max="2087" width="2.5546875" style="76" customWidth="1"/>
    <col min="2088" max="2304" width="9.01171875" style="76"/>
    <col min="2305" max="2305" width="1.8828125" style="76" customWidth="1"/>
    <col min="2306" max="2307" width="2.41796875" style="76" customWidth="1"/>
    <col min="2308" max="2339" width="2.6875" style="76" customWidth="1"/>
    <col min="2340" max="2343" width="2.5546875" style="76" customWidth="1"/>
    <col min="2344" max="2560" width="9.01171875" style="76"/>
    <col min="2561" max="2561" width="1.8828125" style="76" customWidth="1"/>
    <col min="2562" max="2563" width="2.41796875" style="76" customWidth="1"/>
    <col min="2564" max="2595" width="2.6875" style="76" customWidth="1"/>
    <col min="2596" max="2599" width="2.5546875" style="76" customWidth="1"/>
    <col min="2600" max="2816" width="9.01171875" style="76"/>
    <col min="2817" max="2817" width="1.8828125" style="76" customWidth="1"/>
    <col min="2818" max="2819" width="2.41796875" style="76" customWidth="1"/>
    <col min="2820" max="2851" width="2.6875" style="76" customWidth="1"/>
    <col min="2852" max="2855" width="2.5546875" style="76" customWidth="1"/>
    <col min="2856" max="3072" width="9.01171875" style="76"/>
    <col min="3073" max="3073" width="1.8828125" style="76" customWidth="1"/>
    <col min="3074" max="3075" width="2.41796875" style="76" customWidth="1"/>
    <col min="3076" max="3107" width="2.6875" style="76" customWidth="1"/>
    <col min="3108" max="3111" width="2.5546875" style="76" customWidth="1"/>
    <col min="3112" max="3328" width="9.01171875" style="76"/>
    <col min="3329" max="3329" width="1.8828125" style="76" customWidth="1"/>
    <col min="3330" max="3331" width="2.41796875" style="76" customWidth="1"/>
    <col min="3332" max="3363" width="2.6875" style="76" customWidth="1"/>
    <col min="3364" max="3367" width="2.5546875" style="76" customWidth="1"/>
    <col min="3368" max="3584" width="9.01171875" style="76"/>
    <col min="3585" max="3585" width="1.8828125" style="76" customWidth="1"/>
    <col min="3586" max="3587" width="2.41796875" style="76" customWidth="1"/>
    <col min="3588" max="3619" width="2.6875" style="76" customWidth="1"/>
    <col min="3620" max="3623" width="2.5546875" style="76" customWidth="1"/>
    <col min="3624" max="3840" width="9.01171875" style="76"/>
    <col min="3841" max="3841" width="1.8828125" style="76" customWidth="1"/>
    <col min="3842" max="3843" width="2.41796875" style="76" customWidth="1"/>
    <col min="3844" max="3875" width="2.6875" style="76" customWidth="1"/>
    <col min="3876" max="3879" width="2.5546875" style="76" customWidth="1"/>
    <col min="3880" max="4096" width="9.01171875" style="76"/>
    <col min="4097" max="4097" width="1.8828125" style="76" customWidth="1"/>
    <col min="4098" max="4099" width="2.41796875" style="76" customWidth="1"/>
    <col min="4100" max="4131" width="2.6875" style="76" customWidth="1"/>
    <col min="4132" max="4135" width="2.5546875" style="76" customWidth="1"/>
    <col min="4136" max="4352" width="9.01171875" style="76"/>
    <col min="4353" max="4353" width="1.8828125" style="76" customWidth="1"/>
    <col min="4354" max="4355" width="2.41796875" style="76" customWidth="1"/>
    <col min="4356" max="4387" width="2.6875" style="76" customWidth="1"/>
    <col min="4388" max="4391" width="2.5546875" style="76" customWidth="1"/>
    <col min="4392" max="4608" width="9.01171875" style="76"/>
    <col min="4609" max="4609" width="1.8828125" style="76" customWidth="1"/>
    <col min="4610" max="4611" width="2.41796875" style="76" customWidth="1"/>
    <col min="4612" max="4643" width="2.6875" style="76" customWidth="1"/>
    <col min="4644" max="4647" width="2.5546875" style="76" customWidth="1"/>
    <col min="4648" max="4864" width="9.01171875" style="76"/>
    <col min="4865" max="4865" width="1.8828125" style="76" customWidth="1"/>
    <col min="4866" max="4867" width="2.41796875" style="76" customWidth="1"/>
    <col min="4868" max="4899" width="2.6875" style="76" customWidth="1"/>
    <col min="4900" max="4903" width="2.5546875" style="76" customWidth="1"/>
    <col min="4904" max="5120" width="9.01171875" style="76"/>
    <col min="5121" max="5121" width="1.8828125" style="76" customWidth="1"/>
    <col min="5122" max="5123" width="2.41796875" style="76" customWidth="1"/>
    <col min="5124" max="5155" width="2.6875" style="76" customWidth="1"/>
    <col min="5156" max="5159" width="2.5546875" style="76" customWidth="1"/>
    <col min="5160" max="5376" width="9.01171875" style="76"/>
    <col min="5377" max="5377" width="1.8828125" style="76" customWidth="1"/>
    <col min="5378" max="5379" width="2.41796875" style="76" customWidth="1"/>
    <col min="5380" max="5411" width="2.6875" style="76" customWidth="1"/>
    <col min="5412" max="5415" width="2.5546875" style="76" customWidth="1"/>
    <col min="5416" max="5632" width="9.01171875" style="76"/>
    <col min="5633" max="5633" width="1.8828125" style="76" customWidth="1"/>
    <col min="5634" max="5635" width="2.41796875" style="76" customWidth="1"/>
    <col min="5636" max="5667" width="2.6875" style="76" customWidth="1"/>
    <col min="5668" max="5671" width="2.5546875" style="76" customWidth="1"/>
    <col min="5672" max="5888" width="9.01171875" style="76"/>
    <col min="5889" max="5889" width="1.8828125" style="76" customWidth="1"/>
    <col min="5890" max="5891" width="2.41796875" style="76" customWidth="1"/>
    <col min="5892" max="5923" width="2.6875" style="76" customWidth="1"/>
    <col min="5924" max="5927" width="2.5546875" style="76" customWidth="1"/>
    <col min="5928" max="6144" width="9.01171875" style="76"/>
    <col min="6145" max="6145" width="1.8828125" style="76" customWidth="1"/>
    <col min="6146" max="6147" width="2.41796875" style="76" customWidth="1"/>
    <col min="6148" max="6179" width="2.6875" style="76" customWidth="1"/>
    <col min="6180" max="6183" width="2.5546875" style="76" customWidth="1"/>
    <col min="6184" max="6400" width="9.01171875" style="76"/>
    <col min="6401" max="6401" width="1.8828125" style="76" customWidth="1"/>
    <col min="6402" max="6403" width="2.41796875" style="76" customWidth="1"/>
    <col min="6404" max="6435" width="2.6875" style="76" customWidth="1"/>
    <col min="6436" max="6439" width="2.5546875" style="76" customWidth="1"/>
    <col min="6440" max="6656" width="9.01171875" style="76"/>
    <col min="6657" max="6657" width="1.8828125" style="76" customWidth="1"/>
    <col min="6658" max="6659" width="2.41796875" style="76" customWidth="1"/>
    <col min="6660" max="6691" width="2.6875" style="76" customWidth="1"/>
    <col min="6692" max="6695" width="2.5546875" style="76" customWidth="1"/>
    <col min="6696" max="6912" width="9.01171875" style="76"/>
    <col min="6913" max="6913" width="1.8828125" style="76" customWidth="1"/>
    <col min="6914" max="6915" width="2.41796875" style="76" customWidth="1"/>
    <col min="6916" max="6947" width="2.6875" style="76" customWidth="1"/>
    <col min="6948" max="6951" width="2.5546875" style="76" customWidth="1"/>
    <col min="6952" max="7168" width="9.01171875" style="76"/>
    <col min="7169" max="7169" width="1.8828125" style="76" customWidth="1"/>
    <col min="7170" max="7171" width="2.41796875" style="76" customWidth="1"/>
    <col min="7172" max="7203" width="2.6875" style="76" customWidth="1"/>
    <col min="7204" max="7207" width="2.5546875" style="76" customWidth="1"/>
    <col min="7208" max="7424" width="9.01171875" style="76"/>
    <col min="7425" max="7425" width="1.8828125" style="76" customWidth="1"/>
    <col min="7426" max="7427" width="2.41796875" style="76" customWidth="1"/>
    <col min="7428" max="7459" width="2.6875" style="76" customWidth="1"/>
    <col min="7460" max="7463" width="2.5546875" style="76" customWidth="1"/>
    <col min="7464" max="7680" width="9.01171875" style="76"/>
    <col min="7681" max="7681" width="1.8828125" style="76" customWidth="1"/>
    <col min="7682" max="7683" width="2.41796875" style="76" customWidth="1"/>
    <col min="7684" max="7715" width="2.6875" style="76" customWidth="1"/>
    <col min="7716" max="7719" width="2.5546875" style="76" customWidth="1"/>
    <col min="7720" max="7936" width="9.01171875" style="76"/>
    <col min="7937" max="7937" width="1.8828125" style="76" customWidth="1"/>
    <col min="7938" max="7939" width="2.41796875" style="76" customWidth="1"/>
    <col min="7940" max="7971" width="2.6875" style="76" customWidth="1"/>
    <col min="7972" max="7975" width="2.5546875" style="76" customWidth="1"/>
    <col min="7976" max="8192" width="9.01171875" style="76"/>
    <col min="8193" max="8193" width="1.8828125" style="76" customWidth="1"/>
    <col min="8194" max="8195" width="2.41796875" style="76" customWidth="1"/>
    <col min="8196" max="8227" width="2.6875" style="76" customWidth="1"/>
    <col min="8228" max="8231" width="2.5546875" style="76" customWidth="1"/>
    <col min="8232" max="8448" width="9.01171875" style="76"/>
    <col min="8449" max="8449" width="1.8828125" style="76" customWidth="1"/>
    <col min="8450" max="8451" width="2.41796875" style="76" customWidth="1"/>
    <col min="8452" max="8483" width="2.6875" style="76" customWidth="1"/>
    <col min="8484" max="8487" width="2.5546875" style="76" customWidth="1"/>
    <col min="8488" max="8704" width="9.01171875" style="76"/>
    <col min="8705" max="8705" width="1.8828125" style="76" customWidth="1"/>
    <col min="8706" max="8707" width="2.41796875" style="76" customWidth="1"/>
    <col min="8708" max="8739" width="2.6875" style="76" customWidth="1"/>
    <col min="8740" max="8743" width="2.5546875" style="76" customWidth="1"/>
    <col min="8744" max="8960" width="9.01171875" style="76"/>
    <col min="8961" max="8961" width="1.8828125" style="76" customWidth="1"/>
    <col min="8962" max="8963" width="2.41796875" style="76" customWidth="1"/>
    <col min="8964" max="8995" width="2.6875" style="76" customWidth="1"/>
    <col min="8996" max="8999" width="2.5546875" style="76" customWidth="1"/>
    <col min="9000" max="9216" width="9.01171875" style="76"/>
    <col min="9217" max="9217" width="1.8828125" style="76" customWidth="1"/>
    <col min="9218" max="9219" width="2.41796875" style="76" customWidth="1"/>
    <col min="9220" max="9251" width="2.6875" style="76" customWidth="1"/>
    <col min="9252" max="9255" width="2.5546875" style="76" customWidth="1"/>
    <col min="9256" max="9472" width="9.01171875" style="76"/>
    <col min="9473" max="9473" width="1.8828125" style="76" customWidth="1"/>
    <col min="9474" max="9475" width="2.41796875" style="76" customWidth="1"/>
    <col min="9476" max="9507" width="2.6875" style="76" customWidth="1"/>
    <col min="9508" max="9511" width="2.5546875" style="76" customWidth="1"/>
    <col min="9512" max="9728" width="9.01171875" style="76"/>
    <col min="9729" max="9729" width="1.8828125" style="76" customWidth="1"/>
    <col min="9730" max="9731" width="2.41796875" style="76" customWidth="1"/>
    <col min="9732" max="9763" width="2.6875" style="76" customWidth="1"/>
    <col min="9764" max="9767" width="2.5546875" style="76" customWidth="1"/>
    <col min="9768" max="9984" width="9.01171875" style="76"/>
    <col min="9985" max="9985" width="1.8828125" style="76" customWidth="1"/>
    <col min="9986" max="9987" width="2.41796875" style="76" customWidth="1"/>
    <col min="9988" max="10019" width="2.6875" style="76" customWidth="1"/>
    <col min="10020" max="10023" width="2.5546875" style="76" customWidth="1"/>
    <col min="10024" max="10240" width="9.01171875" style="76"/>
    <col min="10241" max="10241" width="1.8828125" style="76" customWidth="1"/>
    <col min="10242" max="10243" width="2.41796875" style="76" customWidth="1"/>
    <col min="10244" max="10275" width="2.6875" style="76" customWidth="1"/>
    <col min="10276" max="10279" width="2.5546875" style="76" customWidth="1"/>
    <col min="10280" max="10496" width="9.01171875" style="76"/>
    <col min="10497" max="10497" width="1.8828125" style="76" customWidth="1"/>
    <col min="10498" max="10499" width="2.41796875" style="76" customWidth="1"/>
    <col min="10500" max="10531" width="2.6875" style="76" customWidth="1"/>
    <col min="10532" max="10535" width="2.5546875" style="76" customWidth="1"/>
    <col min="10536" max="10752" width="9.01171875" style="76"/>
    <col min="10753" max="10753" width="1.8828125" style="76" customWidth="1"/>
    <col min="10754" max="10755" width="2.41796875" style="76" customWidth="1"/>
    <col min="10756" max="10787" width="2.6875" style="76" customWidth="1"/>
    <col min="10788" max="10791" width="2.5546875" style="76" customWidth="1"/>
    <col min="10792" max="11008" width="9.01171875" style="76"/>
    <col min="11009" max="11009" width="1.8828125" style="76" customWidth="1"/>
    <col min="11010" max="11011" width="2.41796875" style="76" customWidth="1"/>
    <col min="11012" max="11043" width="2.6875" style="76" customWidth="1"/>
    <col min="11044" max="11047" width="2.5546875" style="76" customWidth="1"/>
    <col min="11048" max="11264" width="9.01171875" style="76"/>
    <col min="11265" max="11265" width="1.8828125" style="76" customWidth="1"/>
    <col min="11266" max="11267" width="2.41796875" style="76" customWidth="1"/>
    <col min="11268" max="11299" width="2.6875" style="76" customWidth="1"/>
    <col min="11300" max="11303" width="2.5546875" style="76" customWidth="1"/>
    <col min="11304" max="11520" width="9.01171875" style="76"/>
    <col min="11521" max="11521" width="1.8828125" style="76" customWidth="1"/>
    <col min="11522" max="11523" width="2.41796875" style="76" customWidth="1"/>
    <col min="11524" max="11555" width="2.6875" style="76" customWidth="1"/>
    <col min="11556" max="11559" width="2.5546875" style="76" customWidth="1"/>
    <col min="11560" max="11776" width="9.01171875" style="76"/>
    <col min="11777" max="11777" width="1.8828125" style="76" customWidth="1"/>
    <col min="11778" max="11779" width="2.41796875" style="76" customWidth="1"/>
    <col min="11780" max="11811" width="2.6875" style="76" customWidth="1"/>
    <col min="11812" max="11815" width="2.5546875" style="76" customWidth="1"/>
    <col min="11816" max="12032" width="9.01171875" style="76"/>
    <col min="12033" max="12033" width="1.8828125" style="76" customWidth="1"/>
    <col min="12034" max="12035" width="2.41796875" style="76" customWidth="1"/>
    <col min="12036" max="12067" width="2.6875" style="76" customWidth="1"/>
    <col min="12068" max="12071" width="2.5546875" style="76" customWidth="1"/>
    <col min="12072" max="12288" width="9.01171875" style="76"/>
    <col min="12289" max="12289" width="1.8828125" style="76" customWidth="1"/>
    <col min="12290" max="12291" width="2.41796875" style="76" customWidth="1"/>
    <col min="12292" max="12323" width="2.6875" style="76" customWidth="1"/>
    <col min="12324" max="12327" width="2.5546875" style="76" customWidth="1"/>
    <col min="12328" max="12544" width="9.01171875" style="76"/>
    <col min="12545" max="12545" width="1.8828125" style="76" customWidth="1"/>
    <col min="12546" max="12547" width="2.41796875" style="76" customWidth="1"/>
    <col min="12548" max="12579" width="2.6875" style="76" customWidth="1"/>
    <col min="12580" max="12583" width="2.5546875" style="76" customWidth="1"/>
    <col min="12584" max="12800" width="9.01171875" style="76"/>
    <col min="12801" max="12801" width="1.8828125" style="76" customWidth="1"/>
    <col min="12802" max="12803" width="2.41796875" style="76" customWidth="1"/>
    <col min="12804" max="12835" width="2.6875" style="76" customWidth="1"/>
    <col min="12836" max="12839" width="2.5546875" style="76" customWidth="1"/>
    <col min="12840" max="13056" width="9.01171875" style="76"/>
    <col min="13057" max="13057" width="1.8828125" style="76" customWidth="1"/>
    <col min="13058" max="13059" width="2.41796875" style="76" customWidth="1"/>
    <col min="13060" max="13091" width="2.6875" style="76" customWidth="1"/>
    <col min="13092" max="13095" width="2.5546875" style="76" customWidth="1"/>
    <col min="13096" max="13312" width="9.01171875" style="76"/>
    <col min="13313" max="13313" width="1.8828125" style="76" customWidth="1"/>
    <col min="13314" max="13315" width="2.41796875" style="76" customWidth="1"/>
    <col min="13316" max="13347" width="2.6875" style="76" customWidth="1"/>
    <col min="13348" max="13351" width="2.5546875" style="76" customWidth="1"/>
    <col min="13352" max="13568" width="9.01171875" style="76"/>
    <col min="13569" max="13569" width="1.8828125" style="76" customWidth="1"/>
    <col min="13570" max="13571" width="2.41796875" style="76" customWidth="1"/>
    <col min="13572" max="13603" width="2.6875" style="76" customWidth="1"/>
    <col min="13604" max="13607" width="2.5546875" style="76" customWidth="1"/>
    <col min="13608" max="13824" width="9.01171875" style="76"/>
    <col min="13825" max="13825" width="1.8828125" style="76" customWidth="1"/>
    <col min="13826" max="13827" width="2.41796875" style="76" customWidth="1"/>
    <col min="13828" max="13859" width="2.6875" style="76" customWidth="1"/>
    <col min="13860" max="13863" width="2.5546875" style="76" customWidth="1"/>
    <col min="13864" max="14080" width="9.01171875" style="76"/>
    <col min="14081" max="14081" width="1.8828125" style="76" customWidth="1"/>
    <col min="14082" max="14083" width="2.41796875" style="76" customWidth="1"/>
    <col min="14084" max="14115" width="2.6875" style="76" customWidth="1"/>
    <col min="14116" max="14119" width="2.5546875" style="76" customWidth="1"/>
    <col min="14120" max="14336" width="9.01171875" style="76"/>
    <col min="14337" max="14337" width="1.8828125" style="76" customWidth="1"/>
    <col min="14338" max="14339" width="2.41796875" style="76" customWidth="1"/>
    <col min="14340" max="14371" width="2.6875" style="76" customWidth="1"/>
    <col min="14372" max="14375" width="2.5546875" style="76" customWidth="1"/>
    <col min="14376" max="14592" width="9.01171875" style="76"/>
    <col min="14593" max="14593" width="1.8828125" style="76" customWidth="1"/>
    <col min="14594" max="14595" width="2.41796875" style="76" customWidth="1"/>
    <col min="14596" max="14627" width="2.6875" style="76" customWidth="1"/>
    <col min="14628" max="14631" width="2.5546875" style="76" customWidth="1"/>
    <col min="14632" max="14848" width="9.01171875" style="76"/>
    <col min="14849" max="14849" width="1.8828125" style="76" customWidth="1"/>
    <col min="14850" max="14851" width="2.41796875" style="76" customWidth="1"/>
    <col min="14852" max="14883" width="2.6875" style="76" customWidth="1"/>
    <col min="14884" max="14887" width="2.5546875" style="76" customWidth="1"/>
    <col min="14888" max="15104" width="9.01171875" style="76"/>
    <col min="15105" max="15105" width="1.8828125" style="76" customWidth="1"/>
    <col min="15106" max="15107" width="2.41796875" style="76" customWidth="1"/>
    <col min="15108" max="15139" width="2.6875" style="76" customWidth="1"/>
    <col min="15140" max="15143" width="2.5546875" style="76" customWidth="1"/>
    <col min="15144" max="15360" width="9.01171875" style="76"/>
    <col min="15361" max="15361" width="1.8828125" style="76" customWidth="1"/>
    <col min="15362" max="15363" width="2.41796875" style="76" customWidth="1"/>
    <col min="15364" max="15395" width="2.6875" style="76" customWidth="1"/>
    <col min="15396" max="15399" width="2.5546875" style="76" customWidth="1"/>
    <col min="15400" max="15616" width="9.01171875" style="76"/>
    <col min="15617" max="15617" width="1.8828125" style="76" customWidth="1"/>
    <col min="15618" max="15619" width="2.41796875" style="76" customWidth="1"/>
    <col min="15620" max="15651" width="2.6875" style="76" customWidth="1"/>
    <col min="15652" max="15655" width="2.5546875" style="76" customWidth="1"/>
    <col min="15656" max="15872" width="9.01171875" style="76"/>
    <col min="15873" max="15873" width="1.8828125" style="76" customWidth="1"/>
    <col min="15874" max="15875" width="2.41796875" style="76" customWidth="1"/>
    <col min="15876" max="15907" width="2.6875" style="76" customWidth="1"/>
    <col min="15908" max="15911" width="2.5546875" style="76" customWidth="1"/>
    <col min="15912" max="16128" width="9.01171875" style="76"/>
    <col min="16129" max="16129" width="1.8828125" style="76" customWidth="1"/>
    <col min="16130" max="16131" width="2.41796875" style="76" customWidth="1"/>
    <col min="16132" max="16163" width="2.6875" style="76" customWidth="1"/>
    <col min="16164" max="16167" width="2.5546875" style="76" customWidth="1"/>
    <col min="16168" max="16384" width="9.01171875" style="76"/>
  </cols>
  <sheetData>
    <row r="1" spans="2:35" ht="15" customHeight="1" thickBot="1"/>
    <row r="2" spans="2:35" ht="11.25" customHeight="1" thickTop="1">
      <c r="D2" s="366" t="str">
        <f>組合せ!B1</f>
        <v>第40回　函館東ライオンズ杯　U-11　フットサル大会</v>
      </c>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8"/>
    </row>
    <row r="3" spans="2:35" ht="11.25" customHeight="1">
      <c r="D3" s="369"/>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1"/>
    </row>
    <row r="4" spans="2:35" ht="10.5" customHeight="1" thickBot="1">
      <c r="D4" s="372"/>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4"/>
    </row>
    <row r="5" spans="2:35" ht="10.5" customHeight="1" thickTop="1">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row>
    <row r="6" spans="2:35" ht="10.5" customHeight="1">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row>
    <row r="7" spans="2:35" ht="9" customHeight="1">
      <c r="D7" s="30"/>
      <c r="E7" s="30"/>
      <c r="F7" s="30"/>
      <c r="G7" s="30"/>
      <c r="H7" s="30"/>
      <c r="I7" s="30"/>
      <c r="J7" s="31"/>
      <c r="K7" s="31"/>
      <c r="L7" s="31"/>
      <c r="M7" s="31"/>
      <c r="N7" s="31"/>
      <c r="O7" s="31"/>
      <c r="P7" s="31"/>
      <c r="Q7" s="31"/>
      <c r="R7" s="31"/>
      <c r="S7" s="31"/>
      <c r="T7" s="31"/>
      <c r="U7" s="31"/>
      <c r="V7" s="31"/>
      <c r="W7" s="31"/>
      <c r="X7" s="31"/>
      <c r="Y7" s="31"/>
      <c r="Z7" s="31"/>
      <c r="AA7" s="31"/>
      <c r="AB7" s="30"/>
      <c r="AC7" s="30"/>
      <c r="AD7" s="30"/>
      <c r="AE7" s="30"/>
      <c r="AF7" s="30"/>
      <c r="AG7" s="30"/>
    </row>
    <row r="8" spans="2:35" ht="11.25" customHeight="1">
      <c r="F8" s="375" t="str">
        <f>組合せ!B24</f>
        <v>◇　令和4年11月27日（日）決勝トーナメント　◇</v>
      </c>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row>
    <row r="9" spans="2:35" ht="11.25" customHeight="1">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row>
    <row r="10" spans="2:35" ht="11.25" customHeight="1">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row>
    <row r="11" spans="2:35" ht="11.25" customHeight="1">
      <c r="F11" s="376"/>
      <c r="G11" s="376"/>
      <c r="H11" s="376"/>
      <c r="I11" s="376"/>
      <c r="J11" s="376"/>
      <c r="K11" s="376"/>
      <c r="L11" s="376"/>
      <c r="M11" s="376"/>
      <c r="N11" s="51"/>
      <c r="O11" s="74"/>
      <c r="P11" s="74"/>
      <c r="Q11" s="74"/>
      <c r="R11" s="74"/>
      <c r="S11" s="74"/>
      <c r="T11" s="74"/>
      <c r="U11" s="74"/>
      <c r="V11" s="74"/>
      <c r="W11" s="74"/>
      <c r="X11" s="376"/>
      <c r="Y11" s="376"/>
      <c r="Z11" s="376"/>
      <c r="AA11" s="376"/>
      <c r="AB11" s="376"/>
      <c r="AC11" s="376"/>
      <c r="AD11" s="376"/>
      <c r="AE11" s="376"/>
    </row>
    <row r="12" spans="2:35" ht="11.25" customHeight="1">
      <c r="E12" s="237" t="s">
        <v>214</v>
      </c>
      <c r="F12" s="237"/>
      <c r="G12" s="397" t="s">
        <v>181</v>
      </c>
      <c r="H12" s="397"/>
      <c r="I12" s="397"/>
      <c r="J12" s="397"/>
      <c r="K12" s="397"/>
      <c r="L12" s="397"/>
      <c r="M12" s="217"/>
      <c r="N12" s="217"/>
      <c r="O12" s="217"/>
      <c r="P12" s="217"/>
      <c r="Q12" s="217"/>
      <c r="R12" s="217"/>
      <c r="S12" s="217"/>
      <c r="T12" s="217"/>
      <c r="U12" s="217"/>
      <c r="V12" s="217"/>
      <c r="W12" s="237" t="s">
        <v>214</v>
      </c>
      <c r="X12" s="237"/>
      <c r="Y12" s="398" t="s">
        <v>216</v>
      </c>
      <c r="Z12" s="398"/>
      <c r="AA12" s="398"/>
      <c r="AB12" s="398"/>
      <c r="AC12" s="398"/>
      <c r="AD12" s="398"/>
      <c r="AE12" s="69"/>
    </row>
    <row r="13" spans="2:35" ht="15" customHeight="1">
      <c r="E13" s="237"/>
      <c r="F13" s="237"/>
      <c r="G13" s="397"/>
      <c r="H13" s="397"/>
      <c r="I13" s="397"/>
      <c r="J13" s="397"/>
      <c r="K13" s="397"/>
      <c r="L13" s="397"/>
      <c r="M13" s="217"/>
      <c r="N13" s="217"/>
      <c r="O13" s="217"/>
      <c r="P13" s="217"/>
      <c r="Q13" s="217"/>
      <c r="R13" s="217"/>
      <c r="S13" s="217"/>
      <c r="T13" s="217"/>
      <c r="U13" s="217"/>
      <c r="V13" s="217"/>
      <c r="W13" s="237"/>
      <c r="X13" s="237"/>
      <c r="Y13" s="398"/>
      <c r="Z13" s="398"/>
      <c r="AA13" s="398"/>
      <c r="AB13" s="398"/>
      <c r="AC13" s="398"/>
      <c r="AD13" s="398"/>
    </row>
    <row r="14" spans="2:35" ht="11.25" customHeight="1">
      <c r="E14" s="399" t="s">
        <v>215</v>
      </c>
      <c r="F14" s="399"/>
      <c r="G14" s="400" t="s">
        <v>194</v>
      </c>
      <c r="H14" s="400"/>
      <c r="I14" s="400"/>
      <c r="J14" s="400"/>
      <c r="K14" s="400"/>
      <c r="L14" s="400"/>
      <c r="M14" s="217"/>
      <c r="N14" s="217"/>
      <c r="O14" s="217"/>
      <c r="P14" s="217"/>
      <c r="Q14" s="217"/>
      <c r="R14" s="217"/>
      <c r="S14" s="217"/>
      <c r="T14" s="217"/>
      <c r="U14" s="217"/>
      <c r="V14" s="217"/>
      <c r="W14" s="399" t="s">
        <v>215</v>
      </c>
      <c r="X14" s="399"/>
      <c r="Y14" s="401" t="s">
        <v>200</v>
      </c>
      <c r="Z14" s="401"/>
      <c r="AA14" s="401"/>
      <c r="AB14" s="401"/>
      <c r="AC14" s="401"/>
      <c r="AD14" s="401"/>
    </row>
    <row r="15" spans="2:35" ht="11.25" customHeight="1">
      <c r="E15" s="399"/>
      <c r="F15" s="399"/>
      <c r="G15" s="400"/>
      <c r="H15" s="400"/>
      <c r="I15" s="400"/>
      <c r="J15" s="400"/>
      <c r="K15" s="400"/>
      <c r="L15" s="400"/>
      <c r="M15" s="217"/>
      <c r="N15" s="217"/>
      <c r="O15" s="217"/>
      <c r="P15" s="217"/>
      <c r="Q15" s="217"/>
      <c r="R15" s="217"/>
      <c r="S15" s="217"/>
      <c r="T15" s="217"/>
      <c r="U15" s="217"/>
      <c r="V15" s="217"/>
      <c r="W15" s="399"/>
      <c r="X15" s="399"/>
      <c r="Y15" s="401"/>
      <c r="Z15" s="401"/>
      <c r="AA15" s="401"/>
      <c r="AB15" s="401"/>
      <c r="AC15" s="401"/>
      <c r="AD15" s="401"/>
    </row>
    <row r="16" spans="2:35">
      <c r="B16" s="161"/>
      <c r="C16" s="161"/>
      <c r="D16" s="163"/>
      <c r="E16" s="163"/>
      <c r="F16" s="212"/>
      <c r="G16" s="213"/>
      <c r="H16" s="213"/>
      <c r="I16" s="214"/>
      <c r="J16" s="212"/>
      <c r="K16" s="163"/>
      <c r="L16" s="163"/>
      <c r="M16" s="163"/>
      <c r="N16" s="163"/>
      <c r="O16" s="163"/>
      <c r="P16" s="163"/>
      <c r="Q16" s="163"/>
      <c r="R16" s="177"/>
      <c r="S16" s="180"/>
      <c r="T16" s="163"/>
      <c r="U16" s="163"/>
      <c r="V16" s="163"/>
      <c r="W16" s="163"/>
      <c r="X16" s="163"/>
      <c r="Y16" s="165"/>
      <c r="Z16" s="165"/>
      <c r="AA16" s="165"/>
      <c r="AB16" s="210"/>
      <c r="AC16" s="212"/>
      <c r="AD16" s="212"/>
      <c r="AE16" s="212"/>
      <c r="AF16" s="163"/>
      <c r="AG16" s="163"/>
      <c r="AH16" s="162"/>
      <c r="AI16" s="30"/>
    </row>
    <row r="17" spans="2:36" ht="16.5" customHeight="1" thickBot="1">
      <c r="B17" s="163"/>
      <c r="C17" s="163"/>
      <c r="D17" s="163"/>
      <c r="E17" s="163"/>
      <c r="F17" s="207"/>
      <c r="G17" s="215"/>
      <c r="H17" s="215"/>
      <c r="I17" s="198">
        <v>5</v>
      </c>
      <c r="J17" s="208">
        <v>3</v>
      </c>
      <c r="K17" s="184"/>
      <c r="L17" s="184"/>
      <c r="M17" s="166"/>
      <c r="N17" s="163"/>
      <c r="O17" s="163"/>
      <c r="P17" s="163"/>
      <c r="Q17" s="163"/>
      <c r="R17" s="163"/>
      <c r="S17" s="181"/>
      <c r="T17" s="163"/>
      <c r="U17" s="163"/>
      <c r="V17" s="163"/>
      <c r="W17" s="163"/>
      <c r="X17" s="176"/>
      <c r="Y17" s="163"/>
      <c r="Z17" s="163"/>
      <c r="AA17" s="203">
        <v>3</v>
      </c>
      <c r="AB17" s="192">
        <v>4</v>
      </c>
      <c r="AC17" s="215"/>
      <c r="AD17" s="215"/>
      <c r="AE17" s="206"/>
      <c r="AF17" s="163"/>
      <c r="AG17" s="163"/>
      <c r="AH17" s="163"/>
    </row>
    <row r="18" spans="2:36" ht="15.75" customHeight="1" thickTop="1">
      <c r="B18" s="163"/>
      <c r="C18" s="167"/>
      <c r="D18" s="167"/>
      <c r="E18" s="167"/>
      <c r="F18" s="193"/>
      <c r="G18" s="200"/>
      <c r="H18" s="402" t="s">
        <v>72</v>
      </c>
      <c r="I18" s="402"/>
      <c r="J18" s="403"/>
      <c r="K18" s="403"/>
      <c r="L18" s="187"/>
      <c r="M18" s="187"/>
      <c r="N18" s="211"/>
      <c r="O18" s="179"/>
      <c r="P18" s="179"/>
      <c r="Q18" s="179"/>
      <c r="R18" s="179"/>
      <c r="S18" s="182"/>
      <c r="T18" s="179"/>
      <c r="U18" s="167"/>
      <c r="V18" s="167"/>
      <c r="W18" s="167"/>
      <c r="X18" s="201"/>
      <c r="Y18" s="169"/>
      <c r="Z18" s="403" t="s">
        <v>81</v>
      </c>
      <c r="AA18" s="403"/>
      <c r="AB18" s="402"/>
      <c r="AC18" s="402"/>
      <c r="AD18" s="216"/>
      <c r="AE18" s="205"/>
      <c r="AF18" s="204"/>
      <c r="AG18" s="179"/>
      <c r="AH18" s="179"/>
      <c r="AI18" s="37"/>
    </row>
    <row r="19" spans="2:36" ht="15.75" customHeight="1">
      <c r="B19" s="163"/>
      <c r="C19" s="167"/>
      <c r="D19" s="167"/>
      <c r="E19" s="167"/>
      <c r="F19" s="193"/>
      <c r="G19" s="167"/>
      <c r="H19" s="187"/>
      <c r="I19" s="271"/>
      <c r="J19" s="271"/>
      <c r="K19" s="187"/>
      <c r="L19" s="187"/>
      <c r="M19" s="187"/>
      <c r="N19" s="211"/>
      <c r="O19" s="179"/>
      <c r="P19" s="179"/>
      <c r="Q19" s="179"/>
      <c r="R19" s="179"/>
      <c r="S19" s="182"/>
      <c r="T19" s="179"/>
      <c r="U19" s="167"/>
      <c r="V19" s="167"/>
      <c r="W19" s="167"/>
      <c r="X19" s="193"/>
      <c r="Y19" s="167"/>
      <c r="Z19" s="187"/>
      <c r="AA19" s="271"/>
      <c r="AB19" s="271"/>
      <c r="AC19" s="187"/>
      <c r="AD19" s="187"/>
      <c r="AE19" s="205"/>
      <c r="AF19" s="204"/>
      <c r="AG19" s="179"/>
      <c r="AH19" s="179"/>
      <c r="AI19" s="37"/>
    </row>
    <row r="20" spans="2:36" ht="15.75" customHeight="1" thickBot="1">
      <c r="B20" s="163"/>
      <c r="C20" s="167"/>
      <c r="D20" s="176"/>
      <c r="E20" s="195">
        <v>3</v>
      </c>
      <c r="F20" s="192">
        <v>4</v>
      </c>
      <c r="G20" s="206"/>
      <c r="H20" s="167"/>
      <c r="I20" s="183"/>
      <c r="J20" s="183"/>
      <c r="K20" s="167"/>
      <c r="L20" s="168"/>
      <c r="M20" s="208">
        <v>0</v>
      </c>
      <c r="N20" s="192">
        <v>5</v>
      </c>
      <c r="O20" s="206"/>
      <c r="P20" s="163"/>
      <c r="Q20" s="163"/>
      <c r="R20" s="163"/>
      <c r="S20" s="181"/>
      <c r="T20" s="163"/>
      <c r="U20" s="167"/>
      <c r="V20" s="176"/>
      <c r="W20" s="195">
        <v>1</v>
      </c>
      <c r="X20" s="192">
        <v>7</v>
      </c>
      <c r="Y20" s="206"/>
      <c r="Z20" s="167"/>
      <c r="AA20" s="183"/>
      <c r="AB20" s="183"/>
      <c r="AC20" s="167"/>
      <c r="AD20" s="207"/>
      <c r="AE20" s="198">
        <v>6</v>
      </c>
      <c r="AF20" s="208">
        <v>5</v>
      </c>
      <c r="AG20" s="166"/>
      <c r="AH20" s="163"/>
      <c r="AI20" s="30"/>
    </row>
    <row r="21" spans="2:36" ht="15.75" customHeight="1" thickTop="1">
      <c r="B21" s="163"/>
      <c r="C21" s="191"/>
      <c r="D21" s="190"/>
      <c r="E21" s="384" t="s">
        <v>69</v>
      </c>
      <c r="F21" s="384"/>
      <c r="G21" s="167"/>
      <c r="H21" s="193"/>
      <c r="I21" s="183"/>
      <c r="J21" s="183"/>
      <c r="K21" s="167"/>
      <c r="L21" s="201"/>
      <c r="M21" s="385" t="s">
        <v>71</v>
      </c>
      <c r="N21" s="386"/>
      <c r="O21" s="188"/>
      <c r="P21" s="163"/>
      <c r="Q21" s="163"/>
      <c r="R21" s="170"/>
      <c r="S21" s="181"/>
      <c r="T21" s="163"/>
      <c r="U21" s="191"/>
      <c r="V21" s="190"/>
      <c r="W21" s="384" t="s">
        <v>77</v>
      </c>
      <c r="X21" s="384"/>
      <c r="Y21" s="191"/>
      <c r="Z21" s="167"/>
      <c r="AA21" s="183"/>
      <c r="AB21" s="183"/>
      <c r="AC21" s="191"/>
      <c r="AD21" s="167"/>
      <c r="AE21" s="386" t="s">
        <v>79</v>
      </c>
      <c r="AF21" s="385"/>
      <c r="AG21" s="209"/>
      <c r="AH21" s="210"/>
      <c r="AJ21" s="32"/>
    </row>
    <row r="22" spans="2:36" ht="15.75" customHeight="1" thickBot="1">
      <c r="B22" s="163"/>
      <c r="C22" s="198">
        <v>8</v>
      </c>
      <c r="D22" s="195">
        <v>0</v>
      </c>
      <c r="E22" s="270"/>
      <c r="F22" s="270"/>
      <c r="G22" s="203">
        <v>2</v>
      </c>
      <c r="H22" s="192">
        <v>5</v>
      </c>
      <c r="I22" s="186"/>
      <c r="J22" s="186"/>
      <c r="K22" s="208">
        <v>1</v>
      </c>
      <c r="L22" s="192">
        <v>3</v>
      </c>
      <c r="M22" s="270"/>
      <c r="N22" s="270"/>
      <c r="O22" s="198">
        <v>6</v>
      </c>
      <c r="P22" s="195">
        <v>0</v>
      </c>
      <c r="Q22" s="163"/>
      <c r="R22" s="163"/>
      <c r="S22" s="181"/>
      <c r="T22" s="163"/>
      <c r="U22" s="198">
        <v>3</v>
      </c>
      <c r="V22" s="195">
        <v>1</v>
      </c>
      <c r="W22" s="270"/>
      <c r="X22" s="270"/>
      <c r="Y22" s="196">
        <v>13</v>
      </c>
      <c r="Z22" s="203">
        <v>0</v>
      </c>
      <c r="AA22" s="186"/>
      <c r="AB22" s="186"/>
      <c r="AC22" s="198">
        <v>2</v>
      </c>
      <c r="AD22" s="208">
        <v>2</v>
      </c>
      <c r="AE22" s="270"/>
      <c r="AF22" s="270"/>
      <c r="AG22" s="208">
        <v>1</v>
      </c>
      <c r="AH22" s="192">
        <v>5</v>
      </c>
    </row>
    <row r="23" spans="2:36" ht="15.75" customHeight="1" thickTop="1">
      <c r="B23" s="188"/>
      <c r="C23" s="391" t="s">
        <v>210</v>
      </c>
      <c r="D23" s="392"/>
      <c r="E23" s="171"/>
      <c r="F23" s="167"/>
      <c r="G23" s="393" t="s">
        <v>59</v>
      </c>
      <c r="H23" s="391"/>
      <c r="I23" s="193"/>
      <c r="J23" s="167"/>
      <c r="K23" s="393" t="s">
        <v>63</v>
      </c>
      <c r="L23" s="391"/>
      <c r="M23" s="193"/>
      <c r="N23" s="191"/>
      <c r="O23" s="386" t="s">
        <v>61</v>
      </c>
      <c r="P23" s="394"/>
      <c r="Q23" s="173"/>
      <c r="R23" s="163"/>
      <c r="S23" s="181"/>
      <c r="T23" s="188"/>
      <c r="U23" s="391" t="s">
        <v>211</v>
      </c>
      <c r="V23" s="392"/>
      <c r="W23" s="171"/>
      <c r="X23" s="191"/>
      <c r="Y23" s="391" t="s">
        <v>73</v>
      </c>
      <c r="Z23" s="395"/>
      <c r="AA23" s="172"/>
      <c r="AB23" s="191"/>
      <c r="AC23" s="391" t="s">
        <v>74</v>
      </c>
      <c r="AD23" s="395"/>
      <c r="AE23" s="172"/>
      <c r="AF23" s="167"/>
      <c r="AG23" s="264" t="s">
        <v>75</v>
      </c>
      <c r="AH23" s="265"/>
      <c r="AI23" s="212"/>
    </row>
    <row r="24" spans="2:36" ht="15.75" customHeight="1">
      <c r="B24" s="188"/>
      <c r="C24" s="270"/>
      <c r="D24" s="362"/>
      <c r="E24" s="171"/>
      <c r="F24" s="167"/>
      <c r="G24" s="268"/>
      <c r="H24" s="270"/>
      <c r="I24" s="199"/>
      <c r="J24" s="186"/>
      <c r="K24" s="268"/>
      <c r="L24" s="270"/>
      <c r="M24" s="199"/>
      <c r="N24" s="202"/>
      <c r="O24" s="270"/>
      <c r="P24" s="362"/>
      <c r="Q24" s="173"/>
      <c r="R24" s="163"/>
      <c r="S24" s="181"/>
      <c r="T24" s="188"/>
      <c r="U24" s="270"/>
      <c r="V24" s="362"/>
      <c r="W24" s="171"/>
      <c r="X24" s="191"/>
      <c r="Y24" s="270"/>
      <c r="Z24" s="272"/>
      <c r="AA24" s="185"/>
      <c r="AB24" s="202"/>
      <c r="AC24" s="266" t="s">
        <v>212</v>
      </c>
      <c r="AD24" s="267"/>
      <c r="AE24" s="185"/>
      <c r="AF24" s="186"/>
      <c r="AG24" s="268"/>
      <c r="AH24" s="269"/>
      <c r="AI24" s="212"/>
    </row>
    <row r="25" spans="2:36" ht="15.75" customHeight="1">
      <c r="B25" s="189"/>
      <c r="C25" s="164"/>
      <c r="D25" s="178"/>
      <c r="E25" s="174"/>
      <c r="F25" s="164"/>
      <c r="G25" s="396"/>
      <c r="H25" s="387"/>
      <c r="I25" s="194"/>
      <c r="J25" s="164"/>
      <c r="K25" s="175"/>
      <c r="L25" s="164"/>
      <c r="M25" s="194"/>
      <c r="N25" s="197"/>
      <c r="O25" s="164"/>
      <c r="P25" s="178"/>
      <c r="Q25" s="174"/>
      <c r="R25" s="163"/>
      <c r="S25" s="181"/>
      <c r="T25" s="197"/>
      <c r="U25" s="164"/>
      <c r="V25" s="178"/>
      <c r="W25" s="174"/>
      <c r="X25" s="189"/>
      <c r="Y25" s="387"/>
      <c r="Z25" s="388"/>
      <c r="AA25" s="175"/>
      <c r="AB25" s="189"/>
      <c r="AC25" s="389" t="s">
        <v>213</v>
      </c>
      <c r="AD25" s="390"/>
      <c r="AE25" s="175"/>
      <c r="AF25" s="184"/>
      <c r="AG25" s="175"/>
      <c r="AH25" s="189"/>
      <c r="AI25" s="164"/>
    </row>
    <row r="26" spans="2:36">
      <c r="B26" s="340" t="s">
        <v>37</v>
      </c>
      <c r="C26" s="341"/>
      <c r="D26" s="340" t="s">
        <v>38</v>
      </c>
      <c r="E26" s="341"/>
      <c r="F26" s="340" t="s">
        <v>39</v>
      </c>
      <c r="G26" s="341"/>
      <c r="H26" s="340" t="s">
        <v>40</v>
      </c>
      <c r="I26" s="341"/>
      <c r="J26" s="340" t="s">
        <v>41</v>
      </c>
      <c r="K26" s="341"/>
      <c r="L26" s="340" t="s">
        <v>42</v>
      </c>
      <c r="M26" s="341"/>
      <c r="N26" s="338" t="s">
        <v>43</v>
      </c>
      <c r="O26" s="339"/>
      <c r="P26" s="340" t="s">
        <v>44</v>
      </c>
      <c r="Q26" s="341"/>
      <c r="R26" s="75"/>
      <c r="S26" s="39"/>
      <c r="T26" s="338" t="s">
        <v>45</v>
      </c>
      <c r="U26" s="339"/>
      <c r="V26" s="340" t="s">
        <v>46</v>
      </c>
      <c r="W26" s="341"/>
      <c r="X26" s="340" t="s">
        <v>47</v>
      </c>
      <c r="Y26" s="341"/>
      <c r="Z26" s="340" t="s">
        <v>48</v>
      </c>
      <c r="AA26" s="341"/>
      <c r="AB26" s="340" t="s">
        <v>49</v>
      </c>
      <c r="AC26" s="341"/>
      <c r="AD26" s="340" t="s">
        <v>50</v>
      </c>
      <c r="AE26" s="341"/>
      <c r="AF26" s="338" t="s">
        <v>51</v>
      </c>
      <c r="AG26" s="339"/>
      <c r="AH26" s="340" t="s">
        <v>52</v>
      </c>
      <c r="AI26" s="341"/>
      <c r="AJ26" s="75"/>
    </row>
    <row r="27" spans="2:36">
      <c r="B27" s="378" t="str">
        <f>予選結果!A5</f>
        <v>フロンティア</v>
      </c>
      <c r="C27" s="379"/>
      <c r="D27" s="356" t="str">
        <f>予選結果!A55</f>
        <v>ジュニオールJ 2</v>
      </c>
      <c r="E27" s="357"/>
      <c r="F27" s="356" t="str">
        <f>予選結果!A12</f>
        <v>ジュニオール J 1</v>
      </c>
      <c r="G27" s="357"/>
      <c r="H27" s="356" t="str">
        <f>予選結果!A48</f>
        <v>プレイフルホワイト</v>
      </c>
      <c r="I27" s="357"/>
      <c r="J27" s="356" t="str">
        <f>予選結果!A19</f>
        <v>港FC</v>
      </c>
      <c r="K27" s="357"/>
      <c r="L27" s="356" t="str">
        <f>予選結果!A41</f>
        <v>乙部</v>
      </c>
      <c r="M27" s="357"/>
      <c r="N27" s="356" t="str">
        <f>予選結果!A26</f>
        <v>スクールイエロー</v>
      </c>
      <c r="O27" s="357"/>
      <c r="P27" s="356" t="str">
        <f>予選結果!A34</f>
        <v>砂原</v>
      </c>
      <c r="Q27" s="357"/>
      <c r="R27" s="57"/>
      <c r="S27" s="58"/>
      <c r="T27" s="356" t="str">
        <f>予選結果!A33</f>
        <v>エストレーラ</v>
      </c>
      <c r="U27" s="357"/>
      <c r="V27" s="356" t="str">
        <f>予選結果!A27</f>
        <v>プレイフルイエロー</v>
      </c>
      <c r="W27" s="357"/>
      <c r="X27" s="356" t="str">
        <f>予選結果!A40</f>
        <v>AVENDA  U12</v>
      </c>
      <c r="Y27" s="357"/>
      <c r="Z27" s="356" t="str">
        <f>予選結果!A20</f>
        <v>日吉が丘Ants</v>
      </c>
      <c r="AA27" s="357"/>
      <c r="AB27" s="356" t="str">
        <f>予選結果!A47</f>
        <v>サン・スポ</v>
      </c>
      <c r="AC27" s="357"/>
      <c r="AD27" s="356" t="str">
        <f>予選結果!A13</f>
        <v>桔梗leaf</v>
      </c>
      <c r="AE27" s="357"/>
      <c r="AF27" s="356" t="str">
        <f>予選結果!A54</f>
        <v>浜分FC</v>
      </c>
      <c r="AG27" s="357"/>
      <c r="AH27" s="356" t="str">
        <f>予選結果!A6</f>
        <v xml:space="preserve">北斗FCNOSS </v>
      </c>
      <c r="AI27" s="357"/>
      <c r="AJ27" s="33"/>
    </row>
    <row r="28" spans="2:36">
      <c r="B28" s="380"/>
      <c r="C28" s="381"/>
      <c r="D28" s="358"/>
      <c r="E28" s="359"/>
      <c r="F28" s="358"/>
      <c r="G28" s="359"/>
      <c r="H28" s="358"/>
      <c r="I28" s="359"/>
      <c r="J28" s="358"/>
      <c r="K28" s="359"/>
      <c r="L28" s="358"/>
      <c r="M28" s="359"/>
      <c r="N28" s="358"/>
      <c r="O28" s="359"/>
      <c r="P28" s="358"/>
      <c r="Q28" s="359"/>
      <c r="R28" s="57"/>
      <c r="S28" s="58"/>
      <c r="T28" s="358"/>
      <c r="U28" s="359"/>
      <c r="V28" s="358"/>
      <c r="W28" s="359"/>
      <c r="X28" s="358"/>
      <c r="Y28" s="359"/>
      <c r="Z28" s="358"/>
      <c r="AA28" s="359"/>
      <c r="AB28" s="358"/>
      <c r="AC28" s="359"/>
      <c r="AD28" s="358"/>
      <c r="AE28" s="359"/>
      <c r="AF28" s="358"/>
      <c r="AG28" s="359"/>
      <c r="AH28" s="358"/>
      <c r="AI28" s="359"/>
      <c r="AJ28" s="33"/>
    </row>
    <row r="29" spans="2:36" ht="13.5" customHeight="1">
      <c r="B29" s="380"/>
      <c r="C29" s="381"/>
      <c r="D29" s="358"/>
      <c r="E29" s="359"/>
      <c r="F29" s="358"/>
      <c r="G29" s="359"/>
      <c r="H29" s="358"/>
      <c r="I29" s="359"/>
      <c r="J29" s="358"/>
      <c r="K29" s="359"/>
      <c r="L29" s="358"/>
      <c r="M29" s="359"/>
      <c r="N29" s="358"/>
      <c r="O29" s="359"/>
      <c r="P29" s="358"/>
      <c r="Q29" s="359"/>
      <c r="R29" s="57"/>
      <c r="S29" s="58"/>
      <c r="T29" s="358"/>
      <c r="U29" s="359"/>
      <c r="V29" s="358"/>
      <c r="W29" s="359"/>
      <c r="X29" s="358"/>
      <c r="Y29" s="359"/>
      <c r="Z29" s="358"/>
      <c r="AA29" s="359"/>
      <c r="AB29" s="358"/>
      <c r="AC29" s="359"/>
      <c r="AD29" s="358"/>
      <c r="AE29" s="359"/>
      <c r="AF29" s="358"/>
      <c r="AG29" s="359"/>
      <c r="AH29" s="358"/>
      <c r="AI29" s="359"/>
      <c r="AJ29" s="33"/>
    </row>
    <row r="30" spans="2:36">
      <c r="B30" s="380"/>
      <c r="C30" s="381"/>
      <c r="D30" s="358"/>
      <c r="E30" s="359"/>
      <c r="F30" s="358"/>
      <c r="G30" s="359"/>
      <c r="H30" s="358"/>
      <c r="I30" s="359"/>
      <c r="J30" s="358"/>
      <c r="K30" s="359"/>
      <c r="L30" s="358"/>
      <c r="M30" s="359"/>
      <c r="N30" s="358"/>
      <c r="O30" s="359"/>
      <c r="P30" s="358"/>
      <c r="Q30" s="359"/>
      <c r="R30" s="57"/>
      <c r="S30" s="58"/>
      <c r="T30" s="358"/>
      <c r="U30" s="359"/>
      <c r="V30" s="358"/>
      <c r="W30" s="359"/>
      <c r="X30" s="358"/>
      <c r="Y30" s="359"/>
      <c r="Z30" s="358"/>
      <c r="AA30" s="359"/>
      <c r="AB30" s="358"/>
      <c r="AC30" s="359"/>
      <c r="AD30" s="358"/>
      <c r="AE30" s="359"/>
      <c r="AF30" s="358"/>
      <c r="AG30" s="359"/>
      <c r="AH30" s="358"/>
      <c r="AI30" s="359"/>
      <c r="AJ30" s="33"/>
    </row>
    <row r="31" spans="2:36" ht="13.5" customHeight="1">
      <c r="B31" s="380"/>
      <c r="C31" s="381"/>
      <c r="D31" s="358"/>
      <c r="E31" s="359"/>
      <c r="F31" s="358"/>
      <c r="G31" s="359"/>
      <c r="H31" s="358"/>
      <c r="I31" s="359"/>
      <c r="J31" s="358"/>
      <c r="K31" s="359"/>
      <c r="L31" s="358"/>
      <c r="M31" s="359"/>
      <c r="N31" s="358"/>
      <c r="O31" s="359"/>
      <c r="P31" s="358"/>
      <c r="Q31" s="359"/>
      <c r="R31" s="57"/>
      <c r="S31" s="58"/>
      <c r="T31" s="358"/>
      <c r="U31" s="359"/>
      <c r="V31" s="358"/>
      <c r="W31" s="359"/>
      <c r="X31" s="358"/>
      <c r="Y31" s="359"/>
      <c r="Z31" s="358"/>
      <c r="AA31" s="359"/>
      <c r="AB31" s="358"/>
      <c r="AC31" s="359"/>
      <c r="AD31" s="358"/>
      <c r="AE31" s="359"/>
      <c r="AF31" s="358"/>
      <c r="AG31" s="359"/>
      <c r="AH31" s="358"/>
      <c r="AI31" s="359"/>
      <c r="AJ31" s="33"/>
    </row>
    <row r="32" spans="2:36" ht="13.5" customHeight="1">
      <c r="B32" s="380"/>
      <c r="C32" s="381"/>
      <c r="D32" s="358"/>
      <c r="E32" s="359"/>
      <c r="F32" s="358"/>
      <c r="G32" s="359"/>
      <c r="H32" s="358"/>
      <c r="I32" s="359"/>
      <c r="J32" s="358"/>
      <c r="K32" s="359"/>
      <c r="L32" s="358"/>
      <c r="M32" s="359"/>
      <c r="N32" s="358"/>
      <c r="O32" s="359"/>
      <c r="P32" s="358"/>
      <c r="Q32" s="359"/>
      <c r="R32" s="57"/>
      <c r="S32" s="58"/>
      <c r="T32" s="358"/>
      <c r="U32" s="359"/>
      <c r="V32" s="358"/>
      <c r="W32" s="359"/>
      <c r="X32" s="358"/>
      <c r="Y32" s="359"/>
      <c r="Z32" s="358"/>
      <c r="AA32" s="359"/>
      <c r="AB32" s="358"/>
      <c r="AC32" s="359"/>
      <c r="AD32" s="358"/>
      <c r="AE32" s="359"/>
      <c r="AF32" s="358"/>
      <c r="AG32" s="359"/>
      <c r="AH32" s="358"/>
      <c r="AI32" s="359"/>
      <c r="AJ32" s="33"/>
    </row>
    <row r="33" spans="2:52">
      <c r="B33" s="382"/>
      <c r="C33" s="383"/>
      <c r="D33" s="360"/>
      <c r="E33" s="361"/>
      <c r="F33" s="360"/>
      <c r="G33" s="361"/>
      <c r="H33" s="360"/>
      <c r="I33" s="361"/>
      <c r="J33" s="360"/>
      <c r="K33" s="361"/>
      <c r="L33" s="360"/>
      <c r="M33" s="361"/>
      <c r="N33" s="360"/>
      <c r="O33" s="361"/>
      <c r="P33" s="360"/>
      <c r="Q33" s="361"/>
      <c r="R33" s="59"/>
      <c r="S33" s="60"/>
      <c r="T33" s="360"/>
      <c r="U33" s="361"/>
      <c r="V33" s="360"/>
      <c r="W33" s="361"/>
      <c r="X33" s="360"/>
      <c r="Y33" s="361"/>
      <c r="Z33" s="360"/>
      <c r="AA33" s="361"/>
      <c r="AB33" s="360"/>
      <c r="AC33" s="361"/>
      <c r="AD33" s="360"/>
      <c r="AE33" s="361"/>
      <c r="AF33" s="360"/>
      <c r="AG33" s="361"/>
      <c r="AH33" s="360"/>
      <c r="AI33" s="361"/>
    </row>
    <row r="34" spans="2:52" ht="9" customHeight="1">
      <c r="S34" s="38"/>
      <c r="T34" s="30"/>
      <c r="U34" s="30"/>
      <c r="V34" s="30"/>
      <c r="W34" s="30"/>
      <c r="X34" s="30"/>
      <c r="Y34" s="30"/>
      <c r="Z34" s="30"/>
      <c r="AA34" s="30"/>
      <c r="AB34" s="30"/>
      <c r="AC34" s="30"/>
      <c r="AD34" s="30"/>
      <c r="AE34" s="30"/>
      <c r="AF34" s="30"/>
      <c r="AG34" s="30"/>
      <c r="AH34" s="30"/>
      <c r="AI34" s="30"/>
    </row>
    <row r="35" spans="2:52" ht="13.5" customHeight="1">
      <c r="D35" s="343" t="str">
        <f>組合せ!E48</f>
        <v>【鹿部町総合体育館】</v>
      </c>
      <c r="E35" s="343"/>
      <c r="F35" s="343"/>
      <c r="G35" s="343"/>
      <c r="H35" s="343"/>
      <c r="I35" s="343"/>
      <c r="J35" s="343"/>
      <c r="K35" s="343"/>
      <c r="L35" s="343"/>
      <c r="M35" s="343"/>
      <c r="N35" s="343"/>
      <c r="O35" s="343"/>
      <c r="S35" s="38"/>
      <c r="T35" s="30"/>
      <c r="U35" s="30"/>
      <c r="V35" s="377" t="str">
        <f>組合せ!BC48</f>
        <v>【北斗市立浜分小学校】</v>
      </c>
      <c r="W35" s="377"/>
      <c r="X35" s="377"/>
      <c r="Y35" s="377"/>
      <c r="Z35" s="377"/>
      <c r="AA35" s="377"/>
      <c r="AB35" s="377"/>
      <c r="AC35" s="377"/>
      <c r="AD35" s="377"/>
      <c r="AE35" s="377"/>
      <c r="AF35" s="377"/>
      <c r="AG35" s="377"/>
      <c r="AH35" s="30"/>
      <c r="AI35" s="30"/>
      <c r="AO35" s="68"/>
      <c r="AP35" s="68"/>
      <c r="AQ35" s="68"/>
      <c r="AR35" s="68"/>
      <c r="AS35" s="68"/>
      <c r="AT35" s="68"/>
      <c r="AU35" s="68"/>
      <c r="AV35" s="68"/>
      <c r="AW35" s="68"/>
      <c r="AX35" s="68"/>
      <c r="AY35" s="68"/>
      <c r="AZ35" s="68"/>
    </row>
    <row r="36" spans="2:52" ht="13.5" customHeight="1">
      <c r="D36" s="343"/>
      <c r="E36" s="343"/>
      <c r="F36" s="343"/>
      <c r="G36" s="343"/>
      <c r="H36" s="343"/>
      <c r="I36" s="343"/>
      <c r="J36" s="343"/>
      <c r="K36" s="343"/>
      <c r="L36" s="343"/>
      <c r="M36" s="343"/>
      <c r="N36" s="343"/>
      <c r="O36" s="343"/>
      <c r="S36" s="38"/>
      <c r="T36" s="30"/>
      <c r="U36" s="30"/>
      <c r="V36" s="377"/>
      <c r="W36" s="377"/>
      <c r="X36" s="377"/>
      <c r="Y36" s="377"/>
      <c r="Z36" s="377"/>
      <c r="AA36" s="377"/>
      <c r="AB36" s="377"/>
      <c r="AC36" s="377"/>
      <c r="AD36" s="377"/>
      <c r="AE36" s="377"/>
      <c r="AF36" s="377"/>
      <c r="AG36" s="377"/>
      <c r="AH36" s="30"/>
      <c r="AI36" s="30"/>
      <c r="AO36" s="68"/>
      <c r="AP36" s="68"/>
      <c r="AQ36" s="68"/>
      <c r="AR36" s="68"/>
      <c r="AS36" s="68"/>
      <c r="AT36" s="68"/>
      <c r="AU36" s="68"/>
      <c r="AV36" s="68"/>
      <c r="AW36" s="68"/>
      <c r="AX36" s="68"/>
      <c r="AY36" s="68"/>
      <c r="AZ36" s="68"/>
    </row>
    <row r="37" spans="2:52" ht="13.5" customHeight="1">
      <c r="D37" s="72"/>
      <c r="E37" s="72"/>
      <c r="F37" s="72"/>
      <c r="G37" s="72"/>
      <c r="H37" s="72"/>
      <c r="I37" s="72"/>
      <c r="J37" s="72"/>
      <c r="K37" s="72"/>
      <c r="L37" s="72"/>
      <c r="M37" s="72"/>
      <c r="N37" s="72"/>
      <c r="O37" s="72"/>
      <c r="S37" s="38"/>
      <c r="T37" s="30"/>
      <c r="U37" s="30"/>
      <c r="V37" s="73"/>
      <c r="W37" s="73"/>
      <c r="X37" s="73"/>
      <c r="Y37" s="73"/>
      <c r="Z37" s="73"/>
      <c r="AA37" s="73"/>
      <c r="AB37" s="73"/>
      <c r="AC37" s="73"/>
      <c r="AD37" s="73"/>
      <c r="AE37" s="73"/>
      <c r="AF37" s="73"/>
      <c r="AG37" s="73"/>
      <c r="AH37" s="30"/>
      <c r="AI37" s="30"/>
    </row>
    <row r="38" spans="2:52" ht="13.5" customHeight="1">
      <c r="D38" s="72"/>
      <c r="E38" s="72"/>
      <c r="F38" s="72"/>
      <c r="G38" s="72"/>
      <c r="H38" s="72"/>
      <c r="I38" s="72"/>
      <c r="J38" s="72"/>
      <c r="K38" s="72"/>
      <c r="L38" s="72"/>
      <c r="M38" s="72"/>
      <c r="N38" s="72"/>
      <c r="O38" s="72"/>
      <c r="S38" s="38"/>
      <c r="T38" s="30"/>
      <c r="U38" s="30"/>
      <c r="V38" s="73"/>
      <c r="W38" s="73"/>
      <c r="X38" s="73"/>
      <c r="Y38" s="73"/>
      <c r="Z38" s="73"/>
      <c r="AA38" s="73"/>
      <c r="AB38" s="73"/>
      <c r="AC38" s="73"/>
      <c r="AD38" s="73"/>
      <c r="AE38" s="73"/>
      <c r="AF38" s="73"/>
      <c r="AG38" s="73"/>
      <c r="AH38" s="30"/>
      <c r="AI38" s="30"/>
    </row>
    <row r="39" spans="2:52" ht="13.5" customHeight="1">
      <c r="D39" s="34"/>
      <c r="E39" s="34"/>
      <c r="F39" s="34"/>
      <c r="G39" s="34"/>
      <c r="H39" s="34"/>
      <c r="I39" s="34"/>
      <c r="J39" s="34"/>
      <c r="K39" s="34"/>
      <c r="L39" s="34"/>
      <c r="M39" s="34"/>
      <c r="N39" s="34"/>
      <c r="O39" s="34"/>
      <c r="S39" s="38"/>
      <c r="T39" s="30"/>
      <c r="U39" s="30"/>
      <c r="V39" s="40"/>
      <c r="W39" s="40"/>
      <c r="X39" s="40"/>
      <c r="Y39" s="40"/>
      <c r="Z39" s="40"/>
      <c r="AA39" s="40"/>
      <c r="AB39" s="40"/>
      <c r="AC39" s="40"/>
      <c r="AD39" s="40"/>
      <c r="AE39" s="40"/>
      <c r="AF39" s="40"/>
      <c r="AG39" s="40"/>
      <c r="AH39" s="30"/>
      <c r="AI39" s="30"/>
    </row>
    <row r="40" spans="2:52" ht="16.5" customHeight="1">
      <c r="B40" s="328" t="s">
        <v>186</v>
      </c>
      <c r="C40" s="328"/>
      <c r="D40" s="328"/>
      <c r="E40" s="328"/>
      <c r="F40" s="328"/>
      <c r="G40" s="328"/>
      <c r="H40" s="328"/>
      <c r="I40" s="328"/>
      <c r="J40" s="328"/>
      <c r="K40" s="328"/>
      <c r="L40" s="328"/>
      <c r="M40" s="328"/>
      <c r="N40" s="328"/>
      <c r="O40" s="328"/>
      <c r="P40" s="328"/>
      <c r="Q40" s="328"/>
      <c r="S40" s="38"/>
      <c r="T40" s="328" t="s">
        <v>186</v>
      </c>
      <c r="U40" s="328"/>
      <c r="V40" s="328"/>
      <c r="W40" s="328"/>
      <c r="X40" s="328"/>
      <c r="Y40" s="328"/>
      <c r="Z40" s="328"/>
      <c r="AA40" s="328"/>
      <c r="AB40" s="328"/>
      <c r="AC40" s="328"/>
      <c r="AD40" s="328"/>
      <c r="AE40" s="328"/>
      <c r="AF40" s="328"/>
      <c r="AG40" s="328"/>
      <c r="AH40" s="328"/>
      <c r="AI40" s="328"/>
    </row>
    <row r="41" spans="2:52">
      <c r="B41" s="342" t="s">
        <v>126</v>
      </c>
      <c r="C41" s="342"/>
      <c r="D41" s="342"/>
      <c r="E41" s="342"/>
      <c r="F41" s="342"/>
      <c r="G41" s="342"/>
      <c r="H41" s="342"/>
      <c r="I41" s="342"/>
      <c r="J41" s="342"/>
      <c r="K41" s="342"/>
      <c r="L41" s="342"/>
      <c r="M41" s="342"/>
      <c r="N41" s="342"/>
      <c r="O41" s="342"/>
      <c r="P41" s="342"/>
      <c r="Q41" s="342"/>
      <c r="S41" s="38"/>
      <c r="T41" s="342" t="s">
        <v>126</v>
      </c>
      <c r="U41" s="342"/>
      <c r="V41" s="342"/>
      <c r="W41" s="342"/>
      <c r="X41" s="342"/>
      <c r="Y41" s="342"/>
      <c r="Z41" s="342"/>
      <c r="AA41" s="342"/>
      <c r="AB41" s="342"/>
      <c r="AC41" s="342"/>
      <c r="AD41" s="342"/>
      <c r="AE41" s="342"/>
      <c r="AF41" s="342"/>
      <c r="AG41" s="342"/>
      <c r="AH41" s="342"/>
      <c r="AI41" s="342"/>
    </row>
    <row r="42" spans="2:52" ht="15.75" thickBot="1">
      <c r="B42" s="354" t="s">
        <v>139</v>
      </c>
      <c r="C42" s="355"/>
      <c r="D42" s="355"/>
      <c r="E42" s="355"/>
      <c r="F42" s="355"/>
      <c r="G42" s="355"/>
      <c r="H42" s="355"/>
      <c r="I42" s="355"/>
      <c r="J42" s="355"/>
      <c r="K42" s="355"/>
      <c r="L42" s="355"/>
      <c r="M42" s="355"/>
      <c r="N42" s="355"/>
      <c r="O42" s="355"/>
      <c r="P42" s="355"/>
      <c r="Q42" s="355"/>
      <c r="S42" s="38"/>
      <c r="T42" s="354" t="s">
        <v>139</v>
      </c>
      <c r="U42" s="355"/>
      <c r="V42" s="355"/>
      <c r="W42" s="355"/>
      <c r="X42" s="355"/>
      <c r="Y42" s="355"/>
      <c r="Z42" s="355"/>
      <c r="AA42" s="355"/>
      <c r="AB42" s="355"/>
      <c r="AC42" s="355"/>
      <c r="AD42" s="355"/>
      <c r="AE42" s="355"/>
      <c r="AF42" s="355"/>
      <c r="AG42" s="355"/>
      <c r="AH42" s="355"/>
      <c r="AI42" s="355"/>
    </row>
    <row r="43" spans="2:52" ht="21" customHeight="1" thickTop="1" thickBot="1">
      <c r="B43" s="344" t="s">
        <v>53</v>
      </c>
      <c r="C43" s="345"/>
      <c r="D43" s="346" t="s">
        <v>54</v>
      </c>
      <c r="E43" s="347"/>
      <c r="F43" s="348"/>
      <c r="G43" s="349" t="s">
        <v>55</v>
      </c>
      <c r="H43" s="350"/>
      <c r="I43" s="350"/>
      <c r="J43" s="350"/>
      <c r="K43" s="350"/>
      <c r="L43" s="350"/>
      <c r="M43" s="351"/>
      <c r="N43" s="352" t="s">
        <v>56</v>
      </c>
      <c r="O43" s="350"/>
      <c r="P43" s="350"/>
      <c r="Q43" s="353"/>
      <c r="S43" s="38"/>
      <c r="T43" s="344" t="s">
        <v>53</v>
      </c>
      <c r="U43" s="345"/>
      <c r="V43" s="346" t="s">
        <v>54</v>
      </c>
      <c r="W43" s="347"/>
      <c r="X43" s="348"/>
      <c r="Y43" s="349" t="s">
        <v>55</v>
      </c>
      <c r="Z43" s="350"/>
      <c r="AA43" s="350"/>
      <c r="AB43" s="350"/>
      <c r="AC43" s="350"/>
      <c r="AD43" s="350"/>
      <c r="AE43" s="351"/>
      <c r="AF43" s="352" t="s">
        <v>56</v>
      </c>
      <c r="AG43" s="350"/>
      <c r="AH43" s="350"/>
      <c r="AI43" s="353"/>
    </row>
    <row r="44" spans="2:52" ht="15" customHeight="1" thickTop="1">
      <c r="B44" s="333" t="s">
        <v>37</v>
      </c>
      <c r="C44" s="334"/>
      <c r="D44" s="335">
        <v>0.39583333333333331</v>
      </c>
      <c r="E44" s="336"/>
      <c r="F44" s="337"/>
      <c r="G44" s="314" t="str">
        <f>B27</f>
        <v>フロンティア</v>
      </c>
      <c r="H44" s="315"/>
      <c r="I44" s="315"/>
      <c r="J44" s="316" t="s">
        <v>57</v>
      </c>
      <c r="K44" s="315" t="str">
        <f>D27</f>
        <v>ジュニオールJ 2</v>
      </c>
      <c r="L44" s="315"/>
      <c r="M44" s="329"/>
      <c r="N44" s="330" t="s">
        <v>62</v>
      </c>
      <c r="O44" s="331"/>
      <c r="P44" s="331"/>
      <c r="Q44" s="332"/>
      <c r="R44" s="70"/>
      <c r="S44" s="41"/>
      <c r="T44" s="333" t="s">
        <v>39</v>
      </c>
      <c r="U44" s="334"/>
      <c r="V44" s="335">
        <v>0.39583333333333331</v>
      </c>
      <c r="W44" s="336"/>
      <c r="X44" s="337"/>
      <c r="Y44" s="314" t="str">
        <f>T27</f>
        <v>エストレーラ</v>
      </c>
      <c r="Z44" s="315"/>
      <c r="AA44" s="315"/>
      <c r="AB44" s="316" t="s">
        <v>57</v>
      </c>
      <c r="AC44" s="315" t="str">
        <f>V27</f>
        <v>プレイフルイエロー</v>
      </c>
      <c r="AD44" s="315"/>
      <c r="AE44" s="329"/>
      <c r="AF44" s="330" t="s">
        <v>82</v>
      </c>
      <c r="AG44" s="331"/>
      <c r="AH44" s="331"/>
      <c r="AI44" s="332"/>
    </row>
    <row r="45" spans="2:52" ht="15" customHeight="1">
      <c r="B45" s="296"/>
      <c r="C45" s="297"/>
      <c r="D45" s="298"/>
      <c r="E45" s="299"/>
      <c r="F45" s="300"/>
      <c r="G45" s="313"/>
      <c r="H45" s="310"/>
      <c r="I45" s="310"/>
      <c r="J45" s="317"/>
      <c r="K45" s="310"/>
      <c r="L45" s="310"/>
      <c r="M45" s="311"/>
      <c r="N45" s="320"/>
      <c r="O45" s="321"/>
      <c r="P45" s="321"/>
      <c r="Q45" s="322"/>
      <c r="R45" s="70"/>
      <c r="S45" s="41"/>
      <c r="T45" s="296"/>
      <c r="U45" s="297"/>
      <c r="V45" s="298"/>
      <c r="W45" s="299"/>
      <c r="X45" s="300"/>
      <c r="Y45" s="313"/>
      <c r="Z45" s="310"/>
      <c r="AA45" s="310"/>
      <c r="AB45" s="317"/>
      <c r="AC45" s="310"/>
      <c r="AD45" s="310"/>
      <c r="AE45" s="311"/>
      <c r="AF45" s="320"/>
      <c r="AG45" s="321"/>
      <c r="AH45" s="321"/>
      <c r="AI45" s="322"/>
    </row>
    <row r="46" spans="2:52" ht="15" customHeight="1">
      <c r="B46" s="279" t="s">
        <v>59</v>
      </c>
      <c r="C46" s="235"/>
      <c r="D46" s="282">
        <v>0.4375</v>
      </c>
      <c r="E46" s="283"/>
      <c r="F46" s="284"/>
      <c r="G46" s="312" t="str">
        <f>F27</f>
        <v>ジュニオール J 1</v>
      </c>
      <c r="H46" s="308"/>
      <c r="I46" s="308"/>
      <c r="J46" s="323" t="s">
        <v>57</v>
      </c>
      <c r="K46" s="308" t="str">
        <f>H27</f>
        <v>プレイフルホワイト</v>
      </c>
      <c r="L46" s="308"/>
      <c r="M46" s="309"/>
      <c r="N46" s="318" t="s">
        <v>37</v>
      </c>
      <c r="O46" s="234"/>
      <c r="P46" s="234"/>
      <c r="Q46" s="319"/>
      <c r="R46" s="70"/>
      <c r="S46" s="41"/>
      <c r="T46" s="279" t="s">
        <v>73</v>
      </c>
      <c r="U46" s="235"/>
      <c r="V46" s="282">
        <v>0.4375</v>
      </c>
      <c r="W46" s="283"/>
      <c r="X46" s="284"/>
      <c r="Y46" s="312" t="str">
        <f>X27</f>
        <v>AVENDA  U12</v>
      </c>
      <c r="Z46" s="308"/>
      <c r="AA46" s="308"/>
      <c r="AB46" s="323" t="s">
        <v>13</v>
      </c>
      <c r="AC46" s="308" t="str">
        <f>Z27</f>
        <v>日吉が丘Ants</v>
      </c>
      <c r="AD46" s="308"/>
      <c r="AE46" s="309"/>
      <c r="AF46" s="318" t="s">
        <v>39</v>
      </c>
      <c r="AG46" s="234"/>
      <c r="AH46" s="234"/>
      <c r="AI46" s="319"/>
    </row>
    <row r="47" spans="2:52" ht="15" customHeight="1">
      <c r="B47" s="296"/>
      <c r="C47" s="297"/>
      <c r="D47" s="298"/>
      <c r="E47" s="299"/>
      <c r="F47" s="300"/>
      <c r="G47" s="313"/>
      <c r="H47" s="310"/>
      <c r="I47" s="310"/>
      <c r="J47" s="317"/>
      <c r="K47" s="310"/>
      <c r="L47" s="310"/>
      <c r="M47" s="311"/>
      <c r="N47" s="320"/>
      <c r="O47" s="321"/>
      <c r="P47" s="321"/>
      <c r="Q47" s="322"/>
      <c r="R47" s="70"/>
      <c r="S47" s="41"/>
      <c r="T47" s="296"/>
      <c r="U47" s="297"/>
      <c r="V47" s="298"/>
      <c r="W47" s="299"/>
      <c r="X47" s="300"/>
      <c r="Y47" s="313"/>
      <c r="Z47" s="310"/>
      <c r="AA47" s="310"/>
      <c r="AB47" s="317"/>
      <c r="AC47" s="310"/>
      <c r="AD47" s="310"/>
      <c r="AE47" s="311"/>
      <c r="AF47" s="320"/>
      <c r="AG47" s="321"/>
      <c r="AH47" s="321"/>
      <c r="AI47" s="322"/>
    </row>
    <row r="48" spans="2:52" ht="15" customHeight="1">
      <c r="B48" s="279" t="s">
        <v>63</v>
      </c>
      <c r="C48" s="235"/>
      <c r="D48" s="282">
        <v>0.47916666666666702</v>
      </c>
      <c r="E48" s="283"/>
      <c r="F48" s="284"/>
      <c r="G48" s="312" t="str">
        <f>J27</f>
        <v>港FC</v>
      </c>
      <c r="H48" s="308"/>
      <c r="I48" s="308"/>
      <c r="J48" s="323" t="s">
        <v>57</v>
      </c>
      <c r="K48" s="308" t="str">
        <f>L27</f>
        <v>乙部</v>
      </c>
      <c r="L48" s="308"/>
      <c r="M48" s="309"/>
      <c r="N48" s="318" t="s">
        <v>52</v>
      </c>
      <c r="O48" s="234"/>
      <c r="P48" s="234"/>
      <c r="Q48" s="319"/>
      <c r="R48" s="70"/>
      <c r="S48" s="41"/>
      <c r="T48" s="279" t="s">
        <v>74</v>
      </c>
      <c r="U48" s="235"/>
      <c r="V48" s="282">
        <v>0.47916666666666702</v>
      </c>
      <c r="W48" s="283"/>
      <c r="X48" s="284"/>
      <c r="Y48" s="312" t="str">
        <f>AB27</f>
        <v>サン・スポ</v>
      </c>
      <c r="Z48" s="308"/>
      <c r="AA48" s="308"/>
      <c r="AB48" s="323" t="s">
        <v>57</v>
      </c>
      <c r="AC48" s="308" t="str">
        <f>AD27</f>
        <v>桔梗leaf</v>
      </c>
      <c r="AD48" s="308"/>
      <c r="AE48" s="309"/>
      <c r="AF48" s="318" t="s">
        <v>50</v>
      </c>
      <c r="AG48" s="234"/>
      <c r="AH48" s="234"/>
      <c r="AI48" s="319"/>
    </row>
    <row r="49" spans="2:35" ht="15" customHeight="1">
      <c r="B49" s="296"/>
      <c r="C49" s="297"/>
      <c r="D49" s="298"/>
      <c r="E49" s="299"/>
      <c r="F49" s="300"/>
      <c r="G49" s="313"/>
      <c r="H49" s="310"/>
      <c r="I49" s="310"/>
      <c r="J49" s="317"/>
      <c r="K49" s="310"/>
      <c r="L49" s="310"/>
      <c r="M49" s="311"/>
      <c r="N49" s="320"/>
      <c r="O49" s="321"/>
      <c r="P49" s="321"/>
      <c r="Q49" s="322"/>
      <c r="R49" s="70"/>
      <c r="S49" s="41"/>
      <c r="T49" s="296"/>
      <c r="U49" s="297"/>
      <c r="V49" s="298"/>
      <c r="W49" s="299"/>
      <c r="X49" s="300"/>
      <c r="Y49" s="313"/>
      <c r="Z49" s="310"/>
      <c r="AA49" s="310"/>
      <c r="AB49" s="317"/>
      <c r="AC49" s="310"/>
      <c r="AD49" s="310"/>
      <c r="AE49" s="311"/>
      <c r="AF49" s="320"/>
      <c r="AG49" s="321"/>
      <c r="AH49" s="321"/>
      <c r="AI49" s="322"/>
    </row>
    <row r="50" spans="2:35" ht="15" customHeight="1">
      <c r="B50" s="279" t="s">
        <v>61</v>
      </c>
      <c r="C50" s="235"/>
      <c r="D50" s="282">
        <v>0.52083333333333304</v>
      </c>
      <c r="E50" s="283"/>
      <c r="F50" s="284"/>
      <c r="G50" s="312" t="str">
        <f>N27</f>
        <v>スクールイエロー</v>
      </c>
      <c r="H50" s="308"/>
      <c r="I50" s="308"/>
      <c r="J50" s="323" t="s">
        <v>57</v>
      </c>
      <c r="K50" s="324" t="str">
        <f>P27</f>
        <v>砂原</v>
      </c>
      <c r="L50" s="324"/>
      <c r="M50" s="325"/>
      <c r="N50" s="318" t="s">
        <v>64</v>
      </c>
      <c r="O50" s="234"/>
      <c r="P50" s="234"/>
      <c r="Q50" s="319"/>
      <c r="R50" s="70"/>
      <c r="S50" s="41"/>
      <c r="T50" s="279" t="s">
        <v>75</v>
      </c>
      <c r="U50" s="235"/>
      <c r="V50" s="282">
        <v>0.52083333333333304</v>
      </c>
      <c r="W50" s="283"/>
      <c r="X50" s="284"/>
      <c r="Y50" s="312" t="str">
        <f>AF27</f>
        <v>浜分FC</v>
      </c>
      <c r="Z50" s="308"/>
      <c r="AA50" s="308"/>
      <c r="AB50" s="323" t="s">
        <v>57</v>
      </c>
      <c r="AC50" s="308" t="str">
        <f>AH27</f>
        <v xml:space="preserve">北斗FCNOSS </v>
      </c>
      <c r="AD50" s="308"/>
      <c r="AE50" s="309"/>
      <c r="AF50" s="318" t="s">
        <v>83</v>
      </c>
      <c r="AG50" s="234"/>
      <c r="AH50" s="234"/>
      <c r="AI50" s="319"/>
    </row>
    <row r="51" spans="2:35" ht="15" customHeight="1">
      <c r="B51" s="296"/>
      <c r="C51" s="297"/>
      <c r="D51" s="298"/>
      <c r="E51" s="299"/>
      <c r="F51" s="300"/>
      <c r="G51" s="313"/>
      <c r="H51" s="310"/>
      <c r="I51" s="310"/>
      <c r="J51" s="317"/>
      <c r="K51" s="326"/>
      <c r="L51" s="326"/>
      <c r="M51" s="327"/>
      <c r="N51" s="320"/>
      <c r="O51" s="321"/>
      <c r="P51" s="321"/>
      <c r="Q51" s="322"/>
      <c r="R51" s="70"/>
      <c r="S51" s="41"/>
      <c r="T51" s="296"/>
      <c r="U51" s="297"/>
      <c r="V51" s="298"/>
      <c r="W51" s="299"/>
      <c r="X51" s="300"/>
      <c r="Y51" s="313"/>
      <c r="Z51" s="310"/>
      <c r="AA51" s="310"/>
      <c r="AB51" s="317"/>
      <c r="AC51" s="310"/>
      <c r="AD51" s="310"/>
      <c r="AE51" s="311"/>
      <c r="AF51" s="320"/>
      <c r="AG51" s="321"/>
      <c r="AH51" s="321"/>
      <c r="AI51" s="322"/>
    </row>
    <row r="52" spans="2:35" ht="15" customHeight="1">
      <c r="B52" s="279" t="s">
        <v>69</v>
      </c>
      <c r="C52" s="235"/>
      <c r="D52" s="282">
        <v>0.54861111111111105</v>
      </c>
      <c r="E52" s="283"/>
      <c r="F52" s="284"/>
      <c r="G52" s="288" t="s">
        <v>65</v>
      </c>
      <c r="H52" s="289"/>
      <c r="I52" s="289"/>
      <c r="J52" s="292" t="s">
        <v>57</v>
      </c>
      <c r="K52" s="289" t="s">
        <v>66</v>
      </c>
      <c r="L52" s="289"/>
      <c r="M52" s="294"/>
      <c r="N52" s="273" t="s">
        <v>118</v>
      </c>
      <c r="O52" s="274"/>
      <c r="P52" s="274"/>
      <c r="Q52" s="275"/>
      <c r="S52" s="38"/>
      <c r="T52" s="279" t="s">
        <v>77</v>
      </c>
      <c r="U52" s="235"/>
      <c r="V52" s="282">
        <v>0.54861111111111105</v>
      </c>
      <c r="W52" s="283"/>
      <c r="X52" s="284"/>
      <c r="Y52" s="288" t="s">
        <v>84</v>
      </c>
      <c r="Z52" s="289"/>
      <c r="AA52" s="289"/>
      <c r="AB52" s="292" t="s">
        <v>57</v>
      </c>
      <c r="AC52" s="289" t="s">
        <v>85</v>
      </c>
      <c r="AD52" s="289"/>
      <c r="AE52" s="294"/>
      <c r="AF52" s="273" t="s">
        <v>122</v>
      </c>
      <c r="AG52" s="274"/>
      <c r="AH52" s="274"/>
      <c r="AI52" s="275"/>
    </row>
    <row r="53" spans="2:35" ht="15" customHeight="1">
      <c r="B53" s="296"/>
      <c r="C53" s="297"/>
      <c r="D53" s="298"/>
      <c r="E53" s="299"/>
      <c r="F53" s="300"/>
      <c r="G53" s="301"/>
      <c r="H53" s="302"/>
      <c r="I53" s="302"/>
      <c r="J53" s="303"/>
      <c r="K53" s="302"/>
      <c r="L53" s="302"/>
      <c r="M53" s="304"/>
      <c r="N53" s="305" t="s">
        <v>119</v>
      </c>
      <c r="O53" s="306"/>
      <c r="P53" s="306"/>
      <c r="Q53" s="307"/>
      <c r="R53" s="76" t="s">
        <v>58</v>
      </c>
      <c r="S53" s="38"/>
      <c r="T53" s="296"/>
      <c r="U53" s="297"/>
      <c r="V53" s="298"/>
      <c r="W53" s="299"/>
      <c r="X53" s="300"/>
      <c r="Y53" s="301"/>
      <c r="Z53" s="302"/>
      <c r="AA53" s="302"/>
      <c r="AB53" s="303"/>
      <c r="AC53" s="302"/>
      <c r="AD53" s="302"/>
      <c r="AE53" s="304"/>
      <c r="AF53" s="305" t="s">
        <v>123</v>
      </c>
      <c r="AG53" s="306"/>
      <c r="AH53" s="306"/>
      <c r="AI53" s="307"/>
    </row>
    <row r="54" spans="2:35" ht="15" customHeight="1">
      <c r="B54" s="279" t="s">
        <v>71</v>
      </c>
      <c r="C54" s="235"/>
      <c r="D54" s="282">
        <v>0.57638888888888895</v>
      </c>
      <c r="E54" s="283"/>
      <c r="F54" s="284"/>
      <c r="G54" s="288" t="s">
        <v>67</v>
      </c>
      <c r="H54" s="289"/>
      <c r="I54" s="289"/>
      <c r="J54" s="292" t="s">
        <v>57</v>
      </c>
      <c r="K54" s="289" t="s">
        <v>68</v>
      </c>
      <c r="L54" s="289"/>
      <c r="M54" s="294"/>
      <c r="N54" s="273" t="s">
        <v>120</v>
      </c>
      <c r="O54" s="274"/>
      <c r="P54" s="274"/>
      <c r="Q54" s="275"/>
      <c r="R54" s="35"/>
      <c r="S54" s="42"/>
      <c r="T54" s="279" t="s">
        <v>79</v>
      </c>
      <c r="U54" s="235"/>
      <c r="V54" s="282">
        <v>0.57638888888888895</v>
      </c>
      <c r="W54" s="283"/>
      <c r="X54" s="284"/>
      <c r="Y54" s="288" t="s">
        <v>86</v>
      </c>
      <c r="Z54" s="289"/>
      <c r="AA54" s="289"/>
      <c r="AB54" s="292" t="s">
        <v>57</v>
      </c>
      <c r="AC54" s="289" t="s">
        <v>87</v>
      </c>
      <c r="AD54" s="289"/>
      <c r="AE54" s="294"/>
      <c r="AF54" s="273" t="s">
        <v>124</v>
      </c>
      <c r="AG54" s="274"/>
      <c r="AH54" s="274"/>
      <c r="AI54" s="275"/>
    </row>
    <row r="55" spans="2:35" ht="15" customHeight="1">
      <c r="B55" s="296"/>
      <c r="C55" s="297"/>
      <c r="D55" s="298"/>
      <c r="E55" s="299"/>
      <c r="F55" s="300"/>
      <c r="G55" s="301"/>
      <c r="H55" s="302"/>
      <c r="I55" s="302"/>
      <c r="J55" s="303"/>
      <c r="K55" s="302"/>
      <c r="L55" s="302"/>
      <c r="M55" s="304"/>
      <c r="N55" s="305" t="s">
        <v>121</v>
      </c>
      <c r="O55" s="306"/>
      <c r="P55" s="306"/>
      <c r="Q55" s="307"/>
      <c r="R55" s="35"/>
      <c r="S55" s="42"/>
      <c r="T55" s="296"/>
      <c r="U55" s="297"/>
      <c r="V55" s="298"/>
      <c r="W55" s="299"/>
      <c r="X55" s="300"/>
      <c r="Y55" s="301"/>
      <c r="Z55" s="302"/>
      <c r="AA55" s="302"/>
      <c r="AB55" s="303"/>
      <c r="AC55" s="302"/>
      <c r="AD55" s="302"/>
      <c r="AE55" s="304"/>
      <c r="AF55" s="305" t="s">
        <v>125</v>
      </c>
      <c r="AG55" s="306"/>
      <c r="AH55" s="306"/>
      <c r="AI55" s="307"/>
    </row>
    <row r="56" spans="2:35" ht="15" customHeight="1">
      <c r="B56" s="279" t="s">
        <v>72</v>
      </c>
      <c r="C56" s="235"/>
      <c r="D56" s="282">
        <v>0.60763888888888895</v>
      </c>
      <c r="E56" s="283"/>
      <c r="F56" s="284"/>
      <c r="G56" s="288" t="s">
        <v>88</v>
      </c>
      <c r="H56" s="289"/>
      <c r="I56" s="289"/>
      <c r="J56" s="292" t="s">
        <v>57</v>
      </c>
      <c r="K56" s="289" t="s">
        <v>89</v>
      </c>
      <c r="L56" s="289"/>
      <c r="M56" s="294"/>
      <c r="N56" s="273" t="s">
        <v>90</v>
      </c>
      <c r="O56" s="274"/>
      <c r="P56" s="274"/>
      <c r="Q56" s="275"/>
      <c r="S56" s="38"/>
      <c r="T56" s="279" t="s">
        <v>81</v>
      </c>
      <c r="U56" s="235"/>
      <c r="V56" s="282">
        <v>0.60763888888888895</v>
      </c>
      <c r="W56" s="283"/>
      <c r="X56" s="284"/>
      <c r="Y56" s="288" t="s">
        <v>92</v>
      </c>
      <c r="Z56" s="289"/>
      <c r="AA56" s="289"/>
      <c r="AB56" s="292" t="s">
        <v>57</v>
      </c>
      <c r="AC56" s="289" t="s">
        <v>93</v>
      </c>
      <c r="AD56" s="289"/>
      <c r="AE56" s="294"/>
      <c r="AF56" s="273" t="s">
        <v>94</v>
      </c>
      <c r="AG56" s="274"/>
      <c r="AH56" s="274"/>
      <c r="AI56" s="275"/>
    </row>
    <row r="57" spans="2:35" ht="15" customHeight="1" thickBot="1">
      <c r="B57" s="280"/>
      <c r="C57" s="281"/>
      <c r="D57" s="285"/>
      <c r="E57" s="286"/>
      <c r="F57" s="287"/>
      <c r="G57" s="290"/>
      <c r="H57" s="291"/>
      <c r="I57" s="291"/>
      <c r="J57" s="293"/>
      <c r="K57" s="291"/>
      <c r="L57" s="291"/>
      <c r="M57" s="295"/>
      <c r="N57" s="276" t="s">
        <v>91</v>
      </c>
      <c r="O57" s="277"/>
      <c r="P57" s="277"/>
      <c r="Q57" s="278"/>
      <c r="S57" s="38"/>
      <c r="T57" s="280"/>
      <c r="U57" s="281"/>
      <c r="V57" s="285"/>
      <c r="W57" s="286"/>
      <c r="X57" s="287"/>
      <c r="Y57" s="290"/>
      <c r="Z57" s="291"/>
      <c r="AA57" s="291"/>
      <c r="AB57" s="293"/>
      <c r="AC57" s="291"/>
      <c r="AD57" s="291"/>
      <c r="AE57" s="295"/>
      <c r="AF57" s="276" t="s">
        <v>95</v>
      </c>
      <c r="AG57" s="277"/>
      <c r="AH57" s="277"/>
      <c r="AI57" s="278"/>
    </row>
    <row r="58" spans="2:35" ht="15.75" thickTop="1"/>
    <row r="60" spans="2:35">
      <c r="B60" s="363" t="s">
        <v>137</v>
      </c>
      <c r="C60" s="364"/>
      <c r="D60" s="364"/>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s="364"/>
      <c r="AG60" s="364"/>
      <c r="AH60" s="364"/>
      <c r="AI60" s="364"/>
    </row>
    <row r="61" spans="2:35">
      <c r="B61" s="365" t="s">
        <v>138</v>
      </c>
      <c r="C61" s="364"/>
      <c r="D61" s="364"/>
      <c r="E61" s="364"/>
      <c r="F61" s="364"/>
      <c r="G61" s="364"/>
      <c r="H61" s="364"/>
      <c r="I61" s="364"/>
      <c r="J61" s="364"/>
      <c r="K61" s="364"/>
      <c r="L61" s="364"/>
      <c r="M61" s="364"/>
      <c r="N61" s="364"/>
      <c r="O61" s="364"/>
      <c r="P61" s="364"/>
      <c r="Q61" s="364"/>
      <c r="R61" s="364"/>
      <c r="S61" s="364"/>
      <c r="T61" s="364"/>
      <c r="U61" s="364"/>
      <c r="V61" s="364"/>
      <c r="W61" s="364"/>
      <c r="X61" s="364"/>
      <c r="Y61" s="364"/>
      <c r="Z61" s="364"/>
      <c r="AA61" s="364"/>
      <c r="AB61" s="364"/>
      <c r="AC61" s="364"/>
      <c r="AD61" s="364"/>
      <c r="AE61" s="364"/>
      <c r="AF61" s="364"/>
      <c r="AG61" s="364"/>
      <c r="AH61" s="364"/>
      <c r="AI61" s="364"/>
    </row>
    <row r="62" spans="2:35">
      <c r="B62" s="365" t="s">
        <v>140</v>
      </c>
      <c r="C62" s="364"/>
      <c r="D62" s="364"/>
      <c r="E62" s="364"/>
      <c r="F62" s="364"/>
      <c r="G62" s="364"/>
      <c r="H62" s="364"/>
      <c r="I62" s="364"/>
      <c r="J62" s="364"/>
      <c r="K62" s="364"/>
      <c r="L62" s="364"/>
      <c r="M62" s="364"/>
      <c r="N62" s="364"/>
      <c r="O62" s="364"/>
      <c r="P62" s="364"/>
      <c r="Q62" s="364"/>
      <c r="R62" s="364"/>
      <c r="S62" s="364"/>
      <c r="T62" s="364"/>
      <c r="U62" s="364"/>
      <c r="V62" s="364"/>
      <c r="W62" s="364"/>
      <c r="X62" s="364"/>
      <c r="Y62" s="364"/>
      <c r="Z62" s="364"/>
      <c r="AA62" s="364"/>
      <c r="AB62" s="364"/>
      <c r="AC62" s="364"/>
      <c r="AD62" s="364"/>
      <c r="AE62" s="364"/>
      <c r="AF62" s="364"/>
      <c r="AG62" s="364"/>
      <c r="AH62" s="364"/>
      <c r="AI62" s="364"/>
    </row>
    <row r="63" spans="2:35">
      <c r="B63" s="365" t="s">
        <v>185</v>
      </c>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row>
    <row r="64" spans="2:35">
      <c r="B64" s="365"/>
      <c r="C64" s="364"/>
      <c r="D64" s="364"/>
      <c r="E64" s="364"/>
      <c r="F64" s="364"/>
      <c r="G64" s="364"/>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4"/>
      <c r="AF64" s="364"/>
      <c r="AG64" s="364"/>
      <c r="AH64" s="364"/>
      <c r="AI64" s="364"/>
    </row>
  </sheetData>
  <mergeCells count="186">
    <mergeCell ref="E12:F13"/>
    <mergeCell ref="G12:L13"/>
    <mergeCell ref="W12:X13"/>
    <mergeCell ref="Y12:AD13"/>
    <mergeCell ref="E14:F15"/>
    <mergeCell ref="G14:L15"/>
    <mergeCell ref="W14:X15"/>
    <mergeCell ref="Y14:AD15"/>
    <mergeCell ref="H18:K18"/>
    <mergeCell ref="Z18:AC18"/>
    <mergeCell ref="E21:F21"/>
    <mergeCell ref="M21:N21"/>
    <mergeCell ref="W21:X21"/>
    <mergeCell ref="AE21:AF21"/>
    <mergeCell ref="Y25:Z25"/>
    <mergeCell ref="C24:D24"/>
    <mergeCell ref="K24:L24"/>
    <mergeCell ref="O24:P24"/>
    <mergeCell ref="AC25:AD25"/>
    <mergeCell ref="C23:D23"/>
    <mergeCell ref="G23:H23"/>
    <mergeCell ref="K23:L23"/>
    <mergeCell ref="O23:P23"/>
    <mergeCell ref="U23:V23"/>
    <mergeCell ref="Y23:Z23"/>
    <mergeCell ref="AC23:AD23"/>
    <mergeCell ref="G24:H24"/>
    <mergeCell ref="G25:H25"/>
    <mergeCell ref="E22:F22"/>
    <mergeCell ref="M22:N22"/>
    <mergeCell ref="I19:J19"/>
    <mergeCell ref="U24:V24"/>
    <mergeCell ref="B60:AI60"/>
    <mergeCell ref="B61:AI61"/>
    <mergeCell ref="B62:AI62"/>
    <mergeCell ref="B63:AI63"/>
    <mergeCell ref="B64:AI64"/>
    <mergeCell ref="AD26:AE26"/>
    <mergeCell ref="D2:AG4"/>
    <mergeCell ref="F8:AE9"/>
    <mergeCell ref="F11:M11"/>
    <mergeCell ref="X11:AE11"/>
    <mergeCell ref="AF27:AG33"/>
    <mergeCell ref="AH27:AI33"/>
    <mergeCell ref="V35:AG36"/>
    <mergeCell ref="T27:U33"/>
    <mergeCell ref="V27:W33"/>
    <mergeCell ref="X27:Y33"/>
    <mergeCell ref="Z27:AA33"/>
    <mergeCell ref="AB27:AC33"/>
    <mergeCell ref="AD27:AE33"/>
    <mergeCell ref="B27:C33"/>
    <mergeCell ref="D27:E33"/>
    <mergeCell ref="F27:G33"/>
    <mergeCell ref="T26:U26"/>
    <mergeCell ref="B26:C26"/>
    <mergeCell ref="D26:E26"/>
    <mergeCell ref="F26:G26"/>
    <mergeCell ref="H26:I26"/>
    <mergeCell ref="J26:K26"/>
    <mergeCell ref="L26:M26"/>
    <mergeCell ref="N26:O26"/>
    <mergeCell ref="P26:Q26"/>
    <mergeCell ref="T43:U43"/>
    <mergeCell ref="V43:X43"/>
    <mergeCell ref="Y43:AE43"/>
    <mergeCell ref="B42:Q42"/>
    <mergeCell ref="T42:AI42"/>
    <mergeCell ref="AF43:AI43"/>
    <mergeCell ref="T41:AI41"/>
    <mergeCell ref="H27:I33"/>
    <mergeCell ref="J27:K33"/>
    <mergeCell ref="L27:M33"/>
    <mergeCell ref="N27:O33"/>
    <mergeCell ref="P27:Q33"/>
    <mergeCell ref="V46:X47"/>
    <mergeCell ref="Y46:AA47"/>
    <mergeCell ref="AB46:AB47"/>
    <mergeCell ref="AC46:AE47"/>
    <mergeCell ref="AF46:AI47"/>
    <mergeCell ref="B44:C45"/>
    <mergeCell ref="D44:F45"/>
    <mergeCell ref="AF26:AG26"/>
    <mergeCell ref="AH26:AI26"/>
    <mergeCell ref="V26:W26"/>
    <mergeCell ref="X26:Y26"/>
    <mergeCell ref="Z26:AA26"/>
    <mergeCell ref="AB26:AC26"/>
    <mergeCell ref="K44:M45"/>
    <mergeCell ref="N44:Q45"/>
    <mergeCell ref="T44:U45"/>
    <mergeCell ref="V44:X45"/>
    <mergeCell ref="Y44:AA45"/>
    <mergeCell ref="B41:Q41"/>
    <mergeCell ref="D35:O36"/>
    <mergeCell ref="B43:C43"/>
    <mergeCell ref="D43:F43"/>
    <mergeCell ref="G43:M43"/>
    <mergeCell ref="N43:Q43"/>
    <mergeCell ref="G44:I45"/>
    <mergeCell ref="J44:J45"/>
    <mergeCell ref="AF48:AI49"/>
    <mergeCell ref="B50:C51"/>
    <mergeCell ref="D50:F51"/>
    <mergeCell ref="G50:I51"/>
    <mergeCell ref="J50:J51"/>
    <mergeCell ref="K50:M51"/>
    <mergeCell ref="N50:Q51"/>
    <mergeCell ref="T50:U51"/>
    <mergeCell ref="V50:X51"/>
    <mergeCell ref="N48:Q49"/>
    <mergeCell ref="T48:U49"/>
    <mergeCell ref="V48:X49"/>
    <mergeCell ref="Y48:AA49"/>
    <mergeCell ref="AB48:AB49"/>
    <mergeCell ref="AC48:AE49"/>
    <mergeCell ref="AB50:AB51"/>
    <mergeCell ref="AC50:AE51"/>
    <mergeCell ref="AF50:AI51"/>
    <mergeCell ref="B48:C49"/>
    <mergeCell ref="D48:F49"/>
    <mergeCell ref="G48:I49"/>
    <mergeCell ref="J48:J49"/>
    <mergeCell ref="K48:M49"/>
    <mergeCell ref="T54:U55"/>
    <mergeCell ref="V54:X55"/>
    <mergeCell ref="Y54:AA55"/>
    <mergeCell ref="AB54:AB55"/>
    <mergeCell ref="AC54:AE55"/>
    <mergeCell ref="AF54:AI54"/>
    <mergeCell ref="AF55:AI55"/>
    <mergeCell ref="Y50:AA51"/>
    <mergeCell ref="K52:M53"/>
    <mergeCell ref="B54:C55"/>
    <mergeCell ref="D54:F55"/>
    <mergeCell ref="G54:I55"/>
    <mergeCell ref="J54:J55"/>
    <mergeCell ref="K54:M55"/>
    <mergeCell ref="N54:Q54"/>
    <mergeCell ref="N55:Q55"/>
    <mergeCell ref="AF52:AI52"/>
    <mergeCell ref="N53:Q53"/>
    <mergeCell ref="AF53:AI53"/>
    <mergeCell ref="N52:Q52"/>
    <mergeCell ref="T52:U53"/>
    <mergeCell ref="V52:X53"/>
    <mergeCell ref="Y52:AA53"/>
    <mergeCell ref="AB52:AB53"/>
    <mergeCell ref="AC52:AE53"/>
    <mergeCell ref="B52:C53"/>
    <mergeCell ref="D52:F53"/>
    <mergeCell ref="G52:I53"/>
    <mergeCell ref="J52:J53"/>
    <mergeCell ref="B56:C57"/>
    <mergeCell ref="D56:F57"/>
    <mergeCell ref="G56:I57"/>
    <mergeCell ref="J56:J57"/>
    <mergeCell ref="K56:M57"/>
    <mergeCell ref="N56:Q56"/>
    <mergeCell ref="T56:U57"/>
    <mergeCell ref="V56:X57"/>
    <mergeCell ref="Y56:AA57"/>
    <mergeCell ref="AG23:AH23"/>
    <mergeCell ref="AC24:AD24"/>
    <mergeCell ref="AG24:AH24"/>
    <mergeCell ref="W22:X22"/>
    <mergeCell ref="AE22:AF22"/>
    <mergeCell ref="AA19:AB19"/>
    <mergeCell ref="Y24:Z24"/>
    <mergeCell ref="AF56:AI56"/>
    <mergeCell ref="N57:Q57"/>
    <mergeCell ref="AF57:AI57"/>
    <mergeCell ref="AB56:AB57"/>
    <mergeCell ref="AC56:AE57"/>
    <mergeCell ref="B40:Q40"/>
    <mergeCell ref="T40:AI40"/>
    <mergeCell ref="AB44:AB45"/>
    <mergeCell ref="AC44:AE45"/>
    <mergeCell ref="AF44:AI45"/>
    <mergeCell ref="B46:C47"/>
    <mergeCell ref="D46:F47"/>
    <mergeCell ref="G46:I47"/>
    <mergeCell ref="J46:J47"/>
    <mergeCell ref="K46:M47"/>
    <mergeCell ref="N46:Q47"/>
    <mergeCell ref="T46:U47"/>
  </mergeCells>
  <phoneticPr fontId="1"/>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組合せ</vt:lpstr>
      <vt:lpstr>予選結果</vt:lpstr>
      <vt:lpstr>決勝トーナメント</vt:lpstr>
      <vt:lpstr>組合せ!Print_Area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dc:creator>
  <cp:lastModifiedBy>Microsoft</cp:lastModifiedBy>
  <cp:revision/>
  <cp:lastPrinted>2022-11-13T06:15:49Z</cp:lastPrinted>
  <dcterms:created xsi:type="dcterms:W3CDTF">2016-01-13T09:45:35Z</dcterms:created>
  <dcterms:modified xsi:type="dcterms:W3CDTF">2022-11-27T07:28:05Z</dcterms:modified>
</cp:coreProperties>
</file>