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AWASHIMA\Desktop\"/>
    </mc:Choice>
  </mc:AlternateContent>
  <xr:revisionPtr revIDLastSave="0" documentId="13_ncr:1_{C7A1C213-6CBA-455C-9E06-112104B9D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1" l="1"/>
  <c r="L55" i="1"/>
  <c r="M55" i="1" s="1"/>
  <c r="K55" i="1"/>
  <c r="J55" i="1"/>
  <c r="I55" i="1"/>
  <c r="H55" i="1"/>
  <c r="G55" i="1"/>
  <c r="F55" i="1"/>
  <c r="E55" i="1"/>
  <c r="D55" i="1"/>
  <c r="C55" i="1"/>
  <c r="V54" i="1"/>
  <c r="N54" i="1"/>
  <c r="L54" i="1"/>
  <c r="M54" i="1" s="1"/>
  <c r="K54" i="1"/>
  <c r="I54" i="1"/>
  <c r="J54" i="1" s="1"/>
  <c r="H54" i="1"/>
  <c r="F54" i="1"/>
  <c r="G54" i="1" s="1"/>
  <c r="E54" i="1"/>
  <c r="C54" i="1"/>
  <c r="P53" i="1"/>
  <c r="K53" i="1"/>
  <c r="I53" i="1"/>
  <c r="J53" i="1" s="1"/>
  <c r="H53" i="1"/>
  <c r="G53" i="1"/>
  <c r="F53" i="1"/>
  <c r="E53" i="1"/>
  <c r="C53" i="1"/>
  <c r="D53" i="1" s="1"/>
  <c r="P52" i="1"/>
  <c r="K52" i="1"/>
  <c r="I52" i="1"/>
  <c r="J52" i="1" s="1"/>
  <c r="H52" i="1"/>
  <c r="F52" i="1"/>
  <c r="G52" i="1" s="1"/>
  <c r="E52" i="1"/>
  <c r="W52" i="1" s="1"/>
  <c r="C52" i="1"/>
  <c r="D52" i="1" s="1"/>
  <c r="V51" i="1"/>
  <c r="P51" i="1"/>
  <c r="M51" i="1"/>
  <c r="H51" i="1"/>
  <c r="G51" i="1"/>
  <c r="F51" i="1"/>
  <c r="E51" i="1"/>
  <c r="C51" i="1"/>
  <c r="D51" i="1" s="1"/>
  <c r="P50" i="1"/>
  <c r="M50" i="1"/>
  <c r="H50" i="1"/>
  <c r="W50" i="1" s="1"/>
  <c r="F50" i="1"/>
  <c r="G50" i="1" s="1"/>
  <c r="E50" i="1"/>
  <c r="C50" i="1"/>
  <c r="P49" i="1"/>
  <c r="M49" i="1"/>
  <c r="J49" i="1"/>
  <c r="E49" i="1"/>
  <c r="C49" i="1"/>
  <c r="D49" i="1" s="1"/>
  <c r="V48" i="1"/>
  <c r="P48" i="1"/>
  <c r="M48" i="1"/>
  <c r="J48" i="1"/>
  <c r="E48" i="1"/>
  <c r="W48" i="1" s="1"/>
  <c r="C48" i="1"/>
  <c r="D48" i="1" s="1"/>
  <c r="V47" i="1"/>
  <c r="P47" i="1"/>
  <c r="M47" i="1"/>
  <c r="J47" i="1"/>
  <c r="G47" i="1"/>
  <c r="W46" i="1"/>
  <c r="V46" i="1"/>
  <c r="P46" i="1"/>
  <c r="M46" i="1"/>
  <c r="J46" i="1"/>
  <c r="G46" i="1"/>
  <c r="O44" i="1"/>
  <c r="L44" i="1"/>
  <c r="I44" i="1"/>
  <c r="F44" i="1"/>
  <c r="C44" i="1"/>
  <c r="W39" i="1"/>
  <c r="V39" i="1"/>
  <c r="N39" i="1"/>
  <c r="L39" i="1"/>
  <c r="M39" i="1" s="1"/>
  <c r="K39" i="1"/>
  <c r="J39" i="1"/>
  <c r="I39" i="1"/>
  <c r="H39" i="1"/>
  <c r="F39" i="1"/>
  <c r="G39" i="1" s="1"/>
  <c r="E39" i="1"/>
  <c r="D39" i="1"/>
  <c r="C39" i="1"/>
  <c r="N38" i="1"/>
  <c r="L38" i="1"/>
  <c r="M38" i="1" s="1"/>
  <c r="K38" i="1"/>
  <c r="J38" i="1"/>
  <c r="I38" i="1"/>
  <c r="H38" i="1"/>
  <c r="W38" i="1" s="1"/>
  <c r="F38" i="1"/>
  <c r="G38" i="1" s="1"/>
  <c r="E38" i="1"/>
  <c r="C38" i="1"/>
  <c r="V38" i="1" s="1"/>
  <c r="X38" i="1" s="1"/>
  <c r="W37" i="1"/>
  <c r="V37" i="1"/>
  <c r="P37" i="1"/>
  <c r="K37" i="1"/>
  <c r="J37" i="1"/>
  <c r="I37" i="1"/>
  <c r="H37" i="1"/>
  <c r="F37" i="1"/>
  <c r="G37" i="1" s="1"/>
  <c r="E37" i="1"/>
  <c r="C37" i="1"/>
  <c r="D37" i="1" s="1"/>
  <c r="P36" i="1"/>
  <c r="K36" i="1"/>
  <c r="I36" i="1"/>
  <c r="J36" i="1" s="1"/>
  <c r="H36" i="1"/>
  <c r="W36" i="1" s="1"/>
  <c r="F36" i="1"/>
  <c r="V36" i="1" s="1"/>
  <c r="E36" i="1"/>
  <c r="C36" i="1"/>
  <c r="D36" i="1" s="1"/>
  <c r="W35" i="1"/>
  <c r="V35" i="1"/>
  <c r="P35" i="1"/>
  <c r="M35" i="1"/>
  <c r="H35" i="1"/>
  <c r="F35" i="1"/>
  <c r="G35" i="1" s="1"/>
  <c r="E35" i="1"/>
  <c r="C35" i="1"/>
  <c r="D35" i="1" s="1"/>
  <c r="P34" i="1"/>
  <c r="M34" i="1"/>
  <c r="H34" i="1"/>
  <c r="W34" i="1" s="1"/>
  <c r="F34" i="1"/>
  <c r="G34" i="1" s="1"/>
  <c r="E34" i="1"/>
  <c r="C34" i="1"/>
  <c r="D34" i="1" s="1"/>
  <c r="W33" i="1"/>
  <c r="V33" i="1"/>
  <c r="P33" i="1"/>
  <c r="M33" i="1"/>
  <c r="J33" i="1"/>
  <c r="E33" i="1"/>
  <c r="D33" i="1"/>
  <c r="C33" i="1"/>
  <c r="W32" i="1"/>
  <c r="P32" i="1"/>
  <c r="M32" i="1"/>
  <c r="J32" i="1"/>
  <c r="E32" i="1"/>
  <c r="C32" i="1"/>
  <c r="V32" i="1" s="1"/>
  <c r="W31" i="1"/>
  <c r="V31" i="1"/>
  <c r="P31" i="1"/>
  <c r="M31" i="1"/>
  <c r="J31" i="1"/>
  <c r="G31" i="1"/>
  <c r="W30" i="1"/>
  <c r="V30" i="1"/>
  <c r="P30" i="1"/>
  <c r="M30" i="1"/>
  <c r="J30" i="1"/>
  <c r="G30" i="1"/>
  <c r="O28" i="1"/>
  <c r="L28" i="1"/>
  <c r="I28" i="1"/>
  <c r="F28" i="1"/>
  <c r="C28" i="1"/>
  <c r="W24" i="1"/>
  <c r="U24" i="1"/>
  <c r="V24" i="1" s="1"/>
  <c r="T24" i="1"/>
  <c r="R24" i="1"/>
  <c r="S24" i="1" s="1"/>
  <c r="Q24" i="1"/>
  <c r="O24" i="1"/>
  <c r="P24" i="1" s="1"/>
  <c r="N24" i="1"/>
  <c r="L24" i="1"/>
  <c r="M24" i="1" s="1"/>
  <c r="K24" i="1"/>
  <c r="J24" i="1"/>
  <c r="I24" i="1"/>
  <c r="H24" i="1"/>
  <c r="F24" i="1"/>
  <c r="G24" i="1" s="1"/>
  <c r="E24" i="1"/>
  <c r="AF24" i="1" s="1"/>
  <c r="C24" i="1"/>
  <c r="D24" i="1" s="1"/>
  <c r="AF23" i="1"/>
  <c r="Y23" i="1"/>
  <c r="T23" i="1"/>
  <c r="S23" i="1"/>
  <c r="R23" i="1"/>
  <c r="Q23" i="1"/>
  <c r="O23" i="1"/>
  <c r="P23" i="1" s="1"/>
  <c r="N23" i="1"/>
  <c r="L23" i="1"/>
  <c r="M23" i="1" s="1"/>
  <c r="K23" i="1"/>
  <c r="I23" i="1"/>
  <c r="J23" i="1" s="1"/>
  <c r="H23" i="1"/>
  <c r="G23" i="1"/>
  <c r="F23" i="1"/>
  <c r="E23" i="1"/>
  <c r="C23" i="1"/>
  <c r="AE22" i="1"/>
  <c r="Y22" i="1"/>
  <c r="V22" i="1"/>
  <c r="Q22" i="1"/>
  <c r="O22" i="1"/>
  <c r="P22" i="1" s="1"/>
  <c r="N22" i="1"/>
  <c r="L22" i="1"/>
  <c r="M22" i="1" s="1"/>
  <c r="K22" i="1"/>
  <c r="I22" i="1"/>
  <c r="J22" i="1" s="1"/>
  <c r="H22" i="1"/>
  <c r="F22" i="1"/>
  <c r="G22" i="1" s="1"/>
  <c r="E22" i="1"/>
  <c r="C22" i="1"/>
  <c r="D22" i="1" s="1"/>
  <c r="Y21" i="1"/>
  <c r="V21" i="1"/>
  <c r="S21" i="1"/>
  <c r="N21" i="1"/>
  <c r="L21" i="1"/>
  <c r="M21" i="1" s="1"/>
  <c r="K21" i="1"/>
  <c r="AF21" i="1" s="1"/>
  <c r="I21" i="1"/>
  <c r="J21" i="1" s="1"/>
  <c r="H21" i="1"/>
  <c r="G21" i="1"/>
  <c r="F21" i="1"/>
  <c r="E21" i="1"/>
  <c r="C21" i="1"/>
  <c r="Y20" i="1"/>
  <c r="V20" i="1"/>
  <c r="S20" i="1"/>
  <c r="P20" i="1"/>
  <c r="K20" i="1"/>
  <c r="I20" i="1"/>
  <c r="AE20" i="1" s="1"/>
  <c r="H20" i="1"/>
  <c r="F20" i="1"/>
  <c r="G20" i="1" s="1"/>
  <c r="E20" i="1"/>
  <c r="AF20" i="1" s="1"/>
  <c r="D20" i="1"/>
  <c r="C20" i="1"/>
  <c r="AF19" i="1"/>
  <c r="Y19" i="1"/>
  <c r="V19" i="1"/>
  <c r="S19" i="1"/>
  <c r="P19" i="1"/>
  <c r="M19" i="1"/>
  <c r="H19" i="1"/>
  <c r="F19" i="1"/>
  <c r="G19" i="1" s="1"/>
  <c r="E19" i="1"/>
  <c r="C19" i="1"/>
  <c r="AE18" i="1"/>
  <c r="Y18" i="1"/>
  <c r="V18" i="1"/>
  <c r="S18" i="1"/>
  <c r="AA18" i="1" s="1"/>
  <c r="P18" i="1"/>
  <c r="M18" i="1"/>
  <c r="J18" i="1"/>
  <c r="E18" i="1"/>
  <c r="AF18" i="1" s="1"/>
  <c r="D18" i="1"/>
  <c r="AB18" i="1" s="1"/>
  <c r="C18" i="1"/>
  <c r="AF17" i="1"/>
  <c r="AE17" i="1"/>
  <c r="Y17" i="1"/>
  <c r="V17" i="1"/>
  <c r="S17" i="1"/>
  <c r="P17" i="1"/>
  <c r="M17" i="1"/>
  <c r="J17" i="1"/>
  <c r="G17" i="1"/>
  <c r="X16" i="1"/>
  <c r="U16" i="1"/>
  <c r="R16" i="1"/>
  <c r="O16" i="1"/>
  <c r="L16" i="1"/>
  <c r="I16" i="1"/>
  <c r="F16" i="1"/>
  <c r="C16" i="1"/>
  <c r="K15" i="1"/>
  <c r="W55" i="1" s="1"/>
  <c r="W12" i="1"/>
  <c r="U12" i="1"/>
  <c r="V12" i="1" s="1"/>
  <c r="T12" i="1"/>
  <c r="R12" i="1"/>
  <c r="S12" i="1" s="1"/>
  <c r="Q12" i="1"/>
  <c r="O12" i="1"/>
  <c r="P12" i="1" s="1"/>
  <c r="N12" i="1"/>
  <c r="M12" i="1"/>
  <c r="L12" i="1"/>
  <c r="K12" i="1"/>
  <c r="I12" i="1"/>
  <c r="J12" i="1" s="1"/>
  <c r="H12" i="1"/>
  <c r="F12" i="1"/>
  <c r="G12" i="1" s="1"/>
  <c r="E12" i="1"/>
  <c r="AF12" i="1" s="1"/>
  <c r="C12" i="1"/>
  <c r="Y11" i="1"/>
  <c r="T11" i="1"/>
  <c r="R11" i="1"/>
  <c r="S11" i="1" s="1"/>
  <c r="Q11" i="1"/>
  <c r="O11" i="1"/>
  <c r="P11" i="1" s="1"/>
  <c r="N11" i="1"/>
  <c r="L11" i="1"/>
  <c r="M11" i="1" s="1"/>
  <c r="K11" i="1"/>
  <c r="J11" i="1"/>
  <c r="I11" i="1"/>
  <c r="H11" i="1"/>
  <c r="F11" i="1"/>
  <c r="G11" i="1" s="1"/>
  <c r="E11" i="1"/>
  <c r="C11" i="1"/>
  <c r="D11" i="1" s="1"/>
  <c r="Y10" i="1"/>
  <c r="V10" i="1"/>
  <c r="Q10" i="1"/>
  <c r="O10" i="1"/>
  <c r="P10" i="1" s="1"/>
  <c r="N10" i="1"/>
  <c r="L10" i="1"/>
  <c r="M10" i="1" s="1"/>
  <c r="K10" i="1"/>
  <c r="I10" i="1"/>
  <c r="J10" i="1" s="1"/>
  <c r="H10" i="1"/>
  <c r="G10" i="1"/>
  <c r="F10" i="1"/>
  <c r="E10" i="1"/>
  <c r="AF10" i="1" s="1"/>
  <c r="C10" i="1"/>
  <c r="Y9" i="1"/>
  <c r="V9" i="1"/>
  <c r="S9" i="1"/>
  <c r="N9" i="1"/>
  <c r="L9" i="1"/>
  <c r="M9" i="1" s="1"/>
  <c r="K9" i="1"/>
  <c r="I9" i="1"/>
  <c r="J9" i="1" s="1"/>
  <c r="H9" i="1"/>
  <c r="F9" i="1"/>
  <c r="G9" i="1" s="1"/>
  <c r="E9" i="1"/>
  <c r="AF9" i="1" s="1"/>
  <c r="C9" i="1"/>
  <c r="D9" i="1" s="1"/>
  <c r="AF8" i="1"/>
  <c r="Y8" i="1"/>
  <c r="V8" i="1"/>
  <c r="S8" i="1"/>
  <c r="P8" i="1"/>
  <c r="K8" i="1"/>
  <c r="I8" i="1"/>
  <c r="J8" i="1" s="1"/>
  <c r="H8" i="1"/>
  <c r="G8" i="1"/>
  <c r="F8" i="1"/>
  <c r="E8" i="1"/>
  <c r="C8" i="1"/>
  <c r="Y7" i="1"/>
  <c r="V7" i="1"/>
  <c r="S7" i="1"/>
  <c r="P7" i="1"/>
  <c r="M7" i="1"/>
  <c r="H7" i="1"/>
  <c r="F7" i="1"/>
  <c r="G7" i="1" s="1"/>
  <c r="AC7" i="1" s="1"/>
  <c r="E7" i="1"/>
  <c r="D7" i="1"/>
  <c r="AA7" i="1" s="1"/>
  <c r="AD7" i="1" s="1"/>
  <c r="C7" i="1"/>
  <c r="AF6" i="1"/>
  <c r="Y6" i="1"/>
  <c r="V6" i="1"/>
  <c r="S6" i="1"/>
  <c r="P6" i="1"/>
  <c r="M6" i="1"/>
  <c r="J6" i="1"/>
  <c r="E6" i="1"/>
  <c r="C6" i="1"/>
  <c r="AF5" i="1"/>
  <c r="AE5" i="1"/>
  <c r="Y5" i="1"/>
  <c r="V5" i="1"/>
  <c r="S5" i="1"/>
  <c r="P5" i="1"/>
  <c r="M5" i="1"/>
  <c r="J5" i="1"/>
  <c r="G5" i="1"/>
  <c r="X4" i="1"/>
  <c r="U4" i="1"/>
  <c r="R4" i="1"/>
  <c r="O4" i="1"/>
  <c r="L4" i="1"/>
  <c r="I4" i="1"/>
  <c r="F4" i="1"/>
  <c r="C4" i="1"/>
  <c r="K3" i="1"/>
  <c r="J20" i="1" l="1"/>
  <c r="AG20" i="1"/>
  <c r="S30" i="1"/>
  <c r="AA20" i="1"/>
  <c r="AG18" i="1"/>
  <c r="AB17" i="1"/>
  <c r="AG17" i="1"/>
  <c r="AC5" i="1"/>
  <c r="D38" i="1"/>
  <c r="X30" i="1"/>
  <c r="D32" i="1"/>
  <c r="X32" i="1"/>
  <c r="S46" i="1"/>
  <c r="X46" i="1"/>
  <c r="W54" i="1"/>
  <c r="X54" i="1" s="1"/>
  <c r="AB22" i="1"/>
  <c r="AA24" i="1"/>
  <c r="AC11" i="1"/>
  <c r="AA9" i="1"/>
  <c r="AE9" i="1"/>
  <c r="AG9" i="1" s="1"/>
  <c r="AG5" i="1"/>
  <c r="AA5" i="1"/>
  <c r="AC9" i="1"/>
  <c r="AC19" i="1"/>
  <c r="D19" i="1"/>
  <c r="AE19" i="1"/>
  <c r="AG19" i="1" s="1"/>
  <c r="AA19" i="1"/>
  <c r="S36" i="1"/>
  <c r="AB5" i="1"/>
  <c r="AE7" i="1"/>
  <c r="AA11" i="1"/>
  <c r="AE12" i="1"/>
  <c r="AG12" i="1" s="1"/>
  <c r="D12" i="1"/>
  <c r="AC12" i="1" s="1"/>
  <c r="R30" i="1"/>
  <c r="V34" i="1"/>
  <c r="X34" i="1" s="1"/>
  <c r="AB9" i="1"/>
  <c r="AB12" i="1"/>
  <c r="AB19" i="1"/>
  <c r="D21" i="1"/>
  <c r="AB21" i="1" s="1"/>
  <c r="AE21" i="1"/>
  <c r="AG21" i="1" s="1"/>
  <c r="AA21" i="1"/>
  <c r="AA22" i="1"/>
  <c r="D23" i="1"/>
  <c r="AA23" i="1" s="1"/>
  <c r="AE23" i="1"/>
  <c r="AG23" i="1" s="1"/>
  <c r="AE24" i="1"/>
  <c r="AG24" i="1" s="1"/>
  <c r="S34" i="1"/>
  <c r="X36" i="1"/>
  <c r="S48" i="1"/>
  <c r="R48" i="1"/>
  <c r="R32" i="1"/>
  <c r="S32" i="1"/>
  <c r="S52" i="1"/>
  <c r="R52" i="1"/>
  <c r="AE6" i="1"/>
  <c r="AG6" i="1" s="1"/>
  <c r="D6" i="1"/>
  <c r="AB6" i="1" s="1"/>
  <c r="AB7" i="1"/>
  <c r="AB11" i="1"/>
  <c r="AC18" i="1"/>
  <c r="AD18" i="1" s="1"/>
  <c r="AF22" i="1"/>
  <c r="AG22" i="1" s="1"/>
  <c r="AC24" i="1"/>
  <c r="AD24" i="1" s="1"/>
  <c r="S38" i="1"/>
  <c r="AF7" i="1"/>
  <c r="AE8" i="1"/>
  <c r="AG8" i="1" s="1"/>
  <c r="D8" i="1"/>
  <c r="AB8" i="1" s="1"/>
  <c r="AC10" i="1"/>
  <c r="AE10" i="1"/>
  <c r="AG10" i="1" s="1"/>
  <c r="D10" i="1"/>
  <c r="AB10" i="1" s="1"/>
  <c r="AF11" i="1"/>
  <c r="AE11" i="1"/>
  <c r="AC17" i="1"/>
  <c r="AA17" i="1"/>
  <c r="AB20" i="1"/>
  <c r="AC20" i="1"/>
  <c r="AC22" i="1"/>
  <c r="AB24" i="1"/>
  <c r="T32" i="1"/>
  <c r="X48" i="1"/>
  <c r="T46" i="1"/>
  <c r="T48" i="1"/>
  <c r="V49" i="1"/>
  <c r="T52" i="1"/>
  <c r="V53" i="1"/>
  <c r="T30" i="1"/>
  <c r="T34" i="1"/>
  <c r="G36" i="1"/>
  <c r="T36" i="1" s="1"/>
  <c r="T38" i="1"/>
  <c r="W49" i="1"/>
  <c r="W53" i="1"/>
  <c r="V55" i="1"/>
  <c r="R46" i="1"/>
  <c r="R50" i="1"/>
  <c r="V50" i="1"/>
  <c r="X50" i="1" s="1"/>
  <c r="V52" i="1"/>
  <c r="X52" i="1" s="1"/>
  <c r="R34" i="1"/>
  <c r="R38" i="1"/>
  <c r="W47" i="1"/>
  <c r="D50" i="1"/>
  <c r="S50" i="1" s="1"/>
  <c r="W51" i="1"/>
  <c r="D54" i="1"/>
  <c r="T54" i="1" s="1"/>
  <c r="AD20" i="1" l="1"/>
  <c r="AD17" i="1"/>
  <c r="AD5" i="1"/>
  <c r="AC21" i="1"/>
  <c r="AD21" i="1" s="1"/>
  <c r="T50" i="1"/>
  <c r="U50" i="1" s="1"/>
  <c r="AC8" i="1"/>
  <c r="AD9" i="1"/>
  <c r="U38" i="1"/>
  <c r="U48" i="1"/>
  <c r="AD19" i="1"/>
  <c r="AD11" i="1"/>
  <c r="AA12" i="1"/>
  <c r="AD12" i="1" s="1"/>
  <c r="U52" i="1"/>
  <c r="S54" i="1"/>
  <c r="AA6" i="1"/>
  <c r="AD6" i="1" s="1"/>
  <c r="U30" i="1"/>
  <c r="R54" i="1"/>
  <c r="U54" i="1" s="1"/>
  <c r="U46" i="1"/>
  <c r="AA10" i="1"/>
  <c r="AD10" i="1" s="1"/>
  <c r="AA8" i="1"/>
  <c r="AD8" i="1" s="1"/>
  <c r="AB23" i="1"/>
  <c r="AC23" i="1"/>
  <c r="AD23" i="1" s="1"/>
  <c r="R36" i="1"/>
  <c r="U36" i="1" s="1"/>
  <c r="U34" i="1"/>
  <c r="AG11" i="1"/>
  <c r="AC6" i="1"/>
  <c r="U32" i="1"/>
  <c r="AD22" i="1"/>
  <c r="AG7" i="1"/>
  <c r="Y34" i="1" l="1"/>
  <c r="Y38" i="1"/>
  <c r="Y48" i="1"/>
  <c r="Y52" i="1"/>
  <c r="AH23" i="1"/>
  <c r="AH9" i="1"/>
  <c r="AH11" i="1"/>
  <c r="AH8" i="1"/>
  <c r="AH10" i="1"/>
  <c r="AH20" i="1"/>
  <c r="AH5" i="1"/>
  <c r="AH21" i="1"/>
  <c r="AH22" i="1"/>
  <c r="Y36" i="1"/>
  <c r="AH12" i="1"/>
  <c r="AH7" i="1"/>
  <c r="AH24" i="1"/>
  <c r="Y46" i="1"/>
  <c r="AH6" i="1"/>
  <c r="AH19" i="1"/>
  <c r="AH18" i="1"/>
  <c r="Y30" i="1"/>
  <c r="Y32" i="1"/>
  <c r="Y54" i="1"/>
  <c r="AH17" i="1"/>
  <c r="Y50" i="1"/>
</calcChain>
</file>

<file path=xl/sharedStrings.xml><?xml version="1.0" encoding="utf-8"?>
<sst xmlns="http://schemas.openxmlformats.org/spreadsheetml/2006/main" count="151" uniqueCount="46">
  <si>
    <t>【ＪＦＡ 第49回 全日本U-12サッカー選手権大会 兼 函館東ライオンズ旗争奪第53回函館ジュニアサッカー大会:2次リーグ】</t>
    <phoneticPr fontId="4"/>
  </si>
  <si>
    <t>〇勝点3・●勝点0・△勝点1</t>
    <rPh sb="1" eb="2">
      <t>カ</t>
    </rPh>
    <rPh sb="2" eb="3">
      <t>テン</t>
    </rPh>
    <phoneticPr fontId="4"/>
  </si>
  <si>
    <t>1部リーグ</t>
    <rPh sb="1" eb="2">
      <t>ブ</t>
    </rPh>
    <phoneticPr fontId="4"/>
  </si>
  <si>
    <t>勝</t>
    <rPh sb="0" eb="1">
      <t>カ</t>
    </rPh>
    <phoneticPr fontId="4"/>
  </si>
  <si>
    <t>負</t>
    <rPh sb="0" eb="1">
      <t>マケ</t>
    </rPh>
    <phoneticPr fontId="4"/>
  </si>
  <si>
    <t>分</t>
    <rPh sb="0" eb="1">
      <t>ワ</t>
    </rPh>
    <phoneticPr fontId="4"/>
  </si>
  <si>
    <t>勝点</t>
    <rPh sb="0" eb="2">
      <t>カｔ</t>
    </rPh>
    <phoneticPr fontId="4"/>
  </si>
  <si>
    <t>得点</t>
    <rPh sb="0" eb="2">
      <t>トクテｎ</t>
    </rPh>
    <phoneticPr fontId="4"/>
  </si>
  <si>
    <t>失点</t>
    <rPh sb="0" eb="2">
      <t>シｔｔ</t>
    </rPh>
    <phoneticPr fontId="4"/>
  </si>
  <si>
    <t>得失点</t>
    <rPh sb="0" eb="3">
      <t>トクシッテン</t>
    </rPh>
    <phoneticPr fontId="4"/>
  </si>
  <si>
    <t>順位</t>
    <rPh sb="0" eb="2">
      <t>ジュン</t>
    </rPh>
    <phoneticPr fontId="4"/>
  </si>
  <si>
    <t>プレイフル</t>
  </si>
  <si>
    <t>アヴェンダU12</t>
  </si>
  <si>
    <t>イーグル</t>
  </si>
  <si>
    <t>グランツ</t>
  </si>
  <si>
    <t>サン・スポ</t>
  </si>
  <si>
    <t>ジュニブルー</t>
  </si>
  <si>
    <t>マットイエロー</t>
  </si>
  <si>
    <t>日　吉</t>
    <rPh sb="0" eb="1">
      <t>ヒ</t>
    </rPh>
    <rPh sb="2" eb="3">
      <t>キチ</t>
    </rPh>
    <phoneticPr fontId="3"/>
  </si>
  <si>
    <t>得点</t>
    <rPh sb="0" eb="2">
      <t>トクテン</t>
    </rPh>
    <phoneticPr fontId="4"/>
  </si>
  <si>
    <t>失点</t>
    <rPh sb="0" eb="2">
      <t>シッテン</t>
    </rPh>
    <phoneticPr fontId="4"/>
  </si>
  <si>
    <t>○</t>
  </si>
  <si>
    <t>●</t>
    <phoneticPr fontId="4"/>
  </si>
  <si>
    <t>△</t>
    <phoneticPr fontId="4"/>
  </si>
  <si>
    <t>2部リーグ</t>
    <rPh sb="1" eb="2">
      <t>ブ</t>
    </rPh>
    <phoneticPr fontId="4"/>
  </si>
  <si>
    <t>フロンティア</t>
  </si>
  <si>
    <t>西　部</t>
    <rPh sb="0" eb="1">
      <t>ニシ</t>
    </rPh>
    <rPh sb="2" eb="3">
      <t>ブ</t>
    </rPh>
    <phoneticPr fontId="3"/>
  </si>
  <si>
    <t>プレイフルRISE</t>
  </si>
  <si>
    <t>ジュニホワイト</t>
  </si>
  <si>
    <t>桔　梗</t>
    <rPh sb="0" eb="1">
      <t>ケツ</t>
    </rPh>
    <rPh sb="2" eb="3">
      <t>コウ</t>
    </rPh>
    <phoneticPr fontId="3"/>
  </si>
  <si>
    <t>サン・スポ2nd</t>
  </si>
  <si>
    <t>スクール</t>
  </si>
  <si>
    <t>せたな</t>
  </si>
  <si>
    <t>3部リーグ</t>
    <rPh sb="1" eb="2">
      <t>ブ</t>
    </rPh>
    <phoneticPr fontId="4"/>
  </si>
  <si>
    <t>得失点</t>
  </si>
  <si>
    <t>八　雲</t>
    <phoneticPr fontId="3"/>
  </si>
  <si>
    <t>アヴェンダU11</t>
    <phoneticPr fontId="3"/>
  </si>
  <si>
    <t>桔梗2nd</t>
    <phoneticPr fontId="3"/>
  </si>
  <si>
    <t>港</t>
    <phoneticPr fontId="3"/>
  </si>
  <si>
    <t>リオマール</t>
    <phoneticPr fontId="3"/>
  </si>
  <si>
    <t>4部リーグ</t>
    <rPh sb="1" eb="2">
      <t>ブ</t>
    </rPh>
    <phoneticPr fontId="4"/>
  </si>
  <si>
    <t>松　前</t>
    <phoneticPr fontId="3"/>
  </si>
  <si>
    <t>八　幡　</t>
    <phoneticPr fontId="3"/>
  </si>
  <si>
    <t>マットホワイト</t>
    <phoneticPr fontId="3"/>
  </si>
  <si>
    <t>鷲ノ木</t>
    <phoneticPr fontId="3"/>
  </si>
  <si>
    <t>ＣＯＲＡＺＯＮ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</si>
</sst>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6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name val="Yu Gothic Light"/>
      <family val="3"/>
      <charset val="128"/>
      <scheme val="maj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 Light"/>
      <family val="3"/>
      <charset val="128"/>
      <scheme val="major"/>
    </font>
    <font>
      <sz val="36"/>
      <color theme="1"/>
      <name val="ＭＳ ゴシック"/>
      <family val="3"/>
      <charset val="128"/>
    </font>
    <font>
      <sz val="11"/>
      <color theme="2" tint="-9.9978637043366805E-2"/>
      <name val="Yu Gothic"/>
      <family val="3"/>
      <charset val="128"/>
      <scheme val="minor"/>
    </font>
    <font>
      <sz val="8"/>
      <color theme="2" tint="-9.9978637043366805E-2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theme="0"/>
      </left>
      <right/>
      <top style="thin">
        <color theme="0"/>
      </top>
      <bottom/>
      <diagonal style="thin">
        <color auto="1"/>
      </diagonal>
    </border>
    <border diagonalDown="1">
      <left/>
      <right/>
      <top style="thin">
        <color theme="0"/>
      </top>
      <bottom/>
      <diagonal style="thin">
        <color auto="1"/>
      </diagonal>
    </border>
    <border diagonalDown="1">
      <left/>
      <right style="thin">
        <color auto="1"/>
      </right>
      <top style="thin">
        <color theme="0"/>
      </top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 diagonalDown="1">
      <left style="thin">
        <color theme="0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2" fillId="0" borderId="0" xfId="0" applyFont="1" applyAlignment="1">
      <alignment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2">
    <cellStyle name="標準" xfId="0" builtinId="0"/>
    <cellStyle name="標準 2" xfId="1" xr:uid="{B89398E0-430C-4E5F-92AE-06A2A28DA9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1665/Desktop/&#26032;&#35215;%20Microsoft%20Excel%20&#12527;&#12540;&#12463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59"/>
  <sheetViews>
    <sheetView tabSelected="1" workbookViewId="0">
      <selection activeCell="B1" sqref="B1:AH1"/>
    </sheetView>
  </sheetViews>
  <sheetFormatPr defaultColWidth="12.875" defaultRowHeight="18.75"/>
  <cols>
    <col min="1" max="1" width="0.875" style="3" customWidth="1"/>
    <col min="2" max="2" width="11.125" style="3" customWidth="1"/>
    <col min="3" max="34" width="3.75" style="3" customWidth="1"/>
    <col min="35" max="35" width="1" style="3" customWidth="1"/>
    <col min="36" max="16384" width="12.875" style="3"/>
  </cols>
  <sheetData>
    <row r="1" spans="2:43" ht="38.25" customHeight="1">
      <c r="B1" s="115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2:43" ht="11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43" ht="11.25" customHeight="1">
      <c r="B3" s="2"/>
      <c r="C3" s="2"/>
      <c r="D3" s="2"/>
      <c r="E3" s="2"/>
      <c r="F3" s="2"/>
      <c r="G3" s="2"/>
      <c r="H3" s="2"/>
      <c r="I3" s="2"/>
      <c r="J3" s="2"/>
      <c r="K3" s="4" t="str">
        <f>IF(COUNT(J3,L3)&lt;2,"",TEXT(J3-L3,"○;●;△"))</f>
        <v/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95" t="s">
        <v>1</v>
      </c>
      <c r="AD3" s="96"/>
      <c r="AE3" s="96"/>
      <c r="AF3" s="96"/>
      <c r="AG3" s="96"/>
      <c r="AH3" s="96"/>
    </row>
    <row r="4" spans="2:43" ht="27.75" customHeight="1">
      <c r="B4" s="5" t="s">
        <v>2</v>
      </c>
      <c r="C4" s="98" t="str">
        <f>IF(B5="","",B5)</f>
        <v>プレイフル</v>
      </c>
      <c r="D4" s="104"/>
      <c r="E4" s="104"/>
      <c r="F4" s="98" t="str">
        <f>IF(B6="","",B6)</f>
        <v>アヴェンダU12</v>
      </c>
      <c r="G4" s="104"/>
      <c r="H4" s="104"/>
      <c r="I4" s="98" t="str">
        <f>IF(B7="","",B7)</f>
        <v>イーグル</v>
      </c>
      <c r="J4" s="104"/>
      <c r="K4" s="104"/>
      <c r="L4" s="98" t="str">
        <f>IF(B8="","",B8)</f>
        <v>グランツ</v>
      </c>
      <c r="M4" s="104"/>
      <c r="N4" s="104"/>
      <c r="O4" s="98" t="str">
        <f>IF(B9="","",B9)</f>
        <v>サン・スポ</v>
      </c>
      <c r="P4" s="104"/>
      <c r="Q4" s="104"/>
      <c r="R4" s="98" t="str">
        <f>IF(B10="","",B10)</f>
        <v>ジュニブルー</v>
      </c>
      <c r="S4" s="104"/>
      <c r="T4" s="104"/>
      <c r="U4" s="98" t="str">
        <f>IF(B11="","",B11)</f>
        <v>マットイエロー</v>
      </c>
      <c r="V4" s="104"/>
      <c r="W4" s="104"/>
      <c r="X4" s="98" t="str">
        <f>IF(B12="","",B12)</f>
        <v>日　吉</v>
      </c>
      <c r="Y4" s="104"/>
      <c r="Z4" s="104"/>
      <c r="AA4" s="7" t="s">
        <v>3</v>
      </c>
      <c r="AB4" s="8" t="s">
        <v>4</v>
      </c>
      <c r="AC4" s="8" t="s">
        <v>5</v>
      </c>
      <c r="AD4" s="6" t="s">
        <v>6</v>
      </c>
      <c r="AE4" s="6" t="s">
        <v>7</v>
      </c>
      <c r="AF4" s="6" t="s">
        <v>8</v>
      </c>
      <c r="AG4" s="6" t="s">
        <v>9</v>
      </c>
      <c r="AH4" s="6" t="s">
        <v>10</v>
      </c>
    </row>
    <row r="5" spans="2:43" ht="27.75" customHeight="1">
      <c r="B5" s="6" t="s">
        <v>11</v>
      </c>
      <c r="C5" s="111"/>
      <c r="D5" s="112"/>
      <c r="E5" s="113"/>
      <c r="F5" s="67">
        <v>5</v>
      </c>
      <c r="G5" s="9" t="str">
        <f t="shared" ref="G5" si="0">IF(F5="","",IF(F5=H5,"△",IF(F5&gt;H5,"○","●")))</f>
        <v>○</v>
      </c>
      <c r="H5" s="68">
        <v>3</v>
      </c>
      <c r="I5" s="67"/>
      <c r="J5" s="9" t="str">
        <f t="shared" ref="J5:J6" si="1">IF(I5="","",IF(I5=K5,"△",IF(I5&gt;K5,"○","●")))</f>
        <v/>
      </c>
      <c r="K5" s="68"/>
      <c r="L5" s="67">
        <v>5</v>
      </c>
      <c r="M5" s="9" t="str">
        <f t="shared" ref="M5:M7" si="2">IF(L5="","",IF(L5=N5,"△",IF(L5&gt;N5,"○","●")))</f>
        <v>○</v>
      </c>
      <c r="N5" s="69">
        <v>2</v>
      </c>
      <c r="O5" s="67">
        <v>1</v>
      </c>
      <c r="P5" s="10" t="str">
        <f t="shared" ref="P5:P8" si="3">IF(O5="","",IF(O5=Q5,"△",IF(O5&gt;Q5,"○","●")))</f>
        <v>●</v>
      </c>
      <c r="Q5" s="69">
        <v>2</v>
      </c>
      <c r="R5" s="67"/>
      <c r="S5" s="10" t="str">
        <f t="shared" ref="S5:S9" si="4">IF(R5="","",IF(R5=T5,"△",IF(R5&gt;T5,"○","●")))</f>
        <v/>
      </c>
      <c r="T5" s="69"/>
      <c r="U5" s="67">
        <v>0</v>
      </c>
      <c r="V5" s="10" t="str">
        <f t="shared" ref="V5:V10" si="5">IF(U5="","",IF(U5=W5,"△",IF(U5&gt;W5,"○","●")))</f>
        <v>●</v>
      </c>
      <c r="W5" s="69">
        <v>1</v>
      </c>
      <c r="X5" s="67">
        <v>12</v>
      </c>
      <c r="Y5" s="10" t="str">
        <f t="shared" ref="Y5:Y11" si="6">IF(X5="","",IF(X5=Z5,"△",IF(X5&gt;Z5,"○","●")))</f>
        <v>○</v>
      </c>
      <c r="Z5" s="69">
        <v>1</v>
      </c>
      <c r="AA5" s="11">
        <f>COUNTIF($C5:$Z5,AA$13)</f>
        <v>3</v>
      </c>
      <c r="AB5" s="11">
        <f t="shared" ref="AA5:AC12" si="7">COUNTIF($C5:$Z5,AB$13)</f>
        <v>2</v>
      </c>
      <c r="AC5" s="11">
        <f t="shared" si="7"/>
        <v>0</v>
      </c>
      <c r="AD5" s="11">
        <f>AA5*3+AC5</f>
        <v>9</v>
      </c>
      <c r="AE5" s="11">
        <f>SUMIF($C$13:$Z$13,AE$4,$C5:$Z5)</f>
        <v>23</v>
      </c>
      <c r="AF5" s="11">
        <f>SUMIF($C$13:$Z$13,AF$4,$C5:$Z5)</f>
        <v>9</v>
      </c>
      <c r="AG5" s="11">
        <f>IFERROR(AE5-AF5,"")</f>
        <v>14</v>
      </c>
      <c r="AH5" s="11">
        <f>SUMPRODUCT(($AD$5:$AD$12*10^5+$AG$5:$AG$12&gt;AD5*10^5+AG5)*1)+1</f>
        <v>3</v>
      </c>
    </row>
    <row r="6" spans="2:43" ht="27.75" customHeight="1">
      <c r="B6" s="6" t="s">
        <v>12</v>
      </c>
      <c r="C6" s="10">
        <f>IF(H5="","",H5)</f>
        <v>3</v>
      </c>
      <c r="D6" s="10" t="str">
        <f>IF(C6="","",IF(C6=E6,"△",IF(C6&gt;E6,"○","●")))</f>
        <v>●</v>
      </c>
      <c r="E6" s="12">
        <f>IF(F5="","",F5)</f>
        <v>5</v>
      </c>
      <c r="F6" s="111"/>
      <c r="G6" s="112"/>
      <c r="H6" s="113"/>
      <c r="I6" s="67">
        <v>8</v>
      </c>
      <c r="J6" s="9" t="str">
        <f t="shared" si="1"/>
        <v>○</v>
      </c>
      <c r="K6" s="68">
        <v>1</v>
      </c>
      <c r="L6" s="67"/>
      <c r="M6" s="9" t="str">
        <f t="shared" si="2"/>
        <v/>
      </c>
      <c r="N6" s="69"/>
      <c r="O6" s="67"/>
      <c r="P6" s="10" t="str">
        <f t="shared" si="3"/>
        <v/>
      </c>
      <c r="Q6" s="69"/>
      <c r="R6" s="67"/>
      <c r="S6" s="10" t="str">
        <f t="shared" si="4"/>
        <v/>
      </c>
      <c r="T6" s="69"/>
      <c r="U6" s="67"/>
      <c r="V6" s="10" t="str">
        <f t="shared" si="5"/>
        <v/>
      </c>
      <c r="W6" s="69"/>
      <c r="X6" s="67">
        <v>24</v>
      </c>
      <c r="Y6" s="10" t="str">
        <f t="shared" si="6"/>
        <v>○</v>
      </c>
      <c r="Z6" s="69">
        <v>0</v>
      </c>
      <c r="AA6" s="11">
        <f t="shared" si="7"/>
        <v>2</v>
      </c>
      <c r="AB6" s="11">
        <f t="shared" si="7"/>
        <v>1</v>
      </c>
      <c r="AC6" s="11">
        <f t="shared" si="7"/>
        <v>0</v>
      </c>
      <c r="AD6" s="11">
        <f>AA6*3+AC6</f>
        <v>6</v>
      </c>
      <c r="AE6" s="11">
        <f t="shared" ref="AE6:AF12" si="8">SUMIF($C$13:$Z$13,AE$4,$C6:$Z6)</f>
        <v>35</v>
      </c>
      <c r="AF6" s="11">
        <f t="shared" si="8"/>
        <v>6</v>
      </c>
      <c r="AG6" s="11">
        <f>IFERROR(AE6-AF6,"")</f>
        <v>29</v>
      </c>
      <c r="AH6" s="11">
        <f>SUMPRODUCT(($AD$5:$AD$12*10^5+$AG$5:$AG$12&gt;AD6*10^5+AG6)*1)+1</f>
        <v>4</v>
      </c>
    </row>
    <row r="7" spans="2:43" ht="27.75" customHeight="1">
      <c r="B7" s="6" t="s">
        <v>13</v>
      </c>
      <c r="C7" s="10" t="str">
        <f>IF(K5="","",K5)</f>
        <v/>
      </c>
      <c r="D7" s="10" t="str">
        <f>IF(C7="","",IF(C7=E7,"△",IF(C7&gt;E7,"○","●")))</f>
        <v/>
      </c>
      <c r="E7" s="12" t="str">
        <f>IF(I5="","",I5)</f>
        <v/>
      </c>
      <c r="F7" s="13">
        <f>IF(K6="","",K6)</f>
        <v>1</v>
      </c>
      <c r="G7" s="10" t="str">
        <f>IF(F7="","",IF(F7=H7,"△",IF(F7&gt;H7,"○","●")))</f>
        <v>●</v>
      </c>
      <c r="H7" s="12">
        <f>IF(I6="","",I6)</f>
        <v>8</v>
      </c>
      <c r="I7" s="111"/>
      <c r="J7" s="112"/>
      <c r="K7" s="113"/>
      <c r="L7" s="67">
        <v>0</v>
      </c>
      <c r="M7" s="9" t="str">
        <f t="shared" si="2"/>
        <v>●</v>
      </c>
      <c r="N7" s="69">
        <v>3</v>
      </c>
      <c r="O7" s="67">
        <v>1</v>
      </c>
      <c r="P7" s="10" t="str">
        <f t="shared" si="3"/>
        <v>●</v>
      </c>
      <c r="Q7" s="69">
        <v>4</v>
      </c>
      <c r="R7" s="67"/>
      <c r="S7" s="10" t="str">
        <f t="shared" si="4"/>
        <v/>
      </c>
      <c r="T7" s="69"/>
      <c r="U7" s="67"/>
      <c r="V7" s="10" t="str">
        <f t="shared" si="5"/>
        <v/>
      </c>
      <c r="W7" s="69"/>
      <c r="X7" s="67">
        <v>3</v>
      </c>
      <c r="Y7" s="10" t="str">
        <f t="shared" si="6"/>
        <v>○</v>
      </c>
      <c r="Z7" s="69">
        <v>1</v>
      </c>
      <c r="AA7" s="11">
        <f t="shared" si="7"/>
        <v>1</v>
      </c>
      <c r="AB7" s="11">
        <f t="shared" si="7"/>
        <v>3</v>
      </c>
      <c r="AC7" s="11">
        <f t="shared" si="7"/>
        <v>0</v>
      </c>
      <c r="AD7" s="11">
        <f t="shared" ref="AD7:AD11" si="9">AA7*3+AC7</f>
        <v>3</v>
      </c>
      <c r="AE7" s="11">
        <f t="shared" si="8"/>
        <v>5</v>
      </c>
      <c r="AF7" s="11">
        <f t="shared" si="8"/>
        <v>16</v>
      </c>
      <c r="AG7" s="11">
        <f t="shared" ref="AG7:AG12" si="10">IFERROR(AE7-AF7,"")</f>
        <v>-11</v>
      </c>
      <c r="AH7" s="11">
        <f t="shared" ref="AH7:AH11" si="11">SUMPRODUCT(($AD$5:$AD$12*10^5+$AG$5:$AG$12&gt;AD7*10^5+AG7)*1)+1</f>
        <v>6</v>
      </c>
    </row>
    <row r="8" spans="2:43" ht="27.75" customHeight="1">
      <c r="B8" s="6" t="s">
        <v>14</v>
      </c>
      <c r="C8" s="10">
        <f>IF(N5="","",N5)</f>
        <v>2</v>
      </c>
      <c r="D8" s="10" t="str">
        <f>IF(C8="","",IF(C8=E8,"△",IF(C8&gt;E8,"○","●")))</f>
        <v>●</v>
      </c>
      <c r="E8" s="12">
        <f>IF(L5="","",L5)</f>
        <v>5</v>
      </c>
      <c r="F8" s="13" t="str">
        <f>IF(N6="","",N6)</f>
        <v/>
      </c>
      <c r="G8" s="10" t="str">
        <f>IF(F8="","",IF(F8=H8,"△",IF(F8&gt;H8,"○","●")))</f>
        <v/>
      </c>
      <c r="H8" s="12" t="str">
        <f>IF(L6="","",L6)</f>
        <v/>
      </c>
      <c r="I8" s="13">
        <f>IF(N7="","",N7)</f>
        <v>3</v>
      </c>
      <c r="J8" s="10" t="str">
        <f>IF(I8="","",IF(I8=K8,"△",IF(I8&gt;K8,"○","●")))</f>
        <v>○</v>
      </c>
      <c r="K8" s="12">
        <f>IF(L7="","",L7)</f>
        <v>0</v>
      </c>
      <c r="L8" s="111"/>
      <c r="M8" s="112"/>
      <c r="N8" s="113"/>
      <c r="O8" s="67">
        <v>1</v>
      </c>
      <c r="P8" s="10" t="str">
        <f t="shared" si="3"/>
        <v>●</v>
      </c>
      <c r="Q8" s="69">
        <v>6</v>
      </c>
      <c r="R8" s="67">
        <v>1</v>
      </c>
      <c r="S8" s="10" t="str">
        <f t="shared" si="4"/>
        <v>●</v>
      </c>
      <c r="T8" s="69">
        <v>6</v>
      </c>
      <c r="U8" s="67">
        <v>0</v>
      </c>
      <c r="V8" s="10" t="str">
        <f t="shared" si="5"/>
        <v>●</v>
      </c>
      <c r="W8" s="69">
        <v>3</v>
      </c>
      <c r="X8" s="67"/>
      <c r="Y8" s="10" t="str">
        <f t="shared" si="6"/>
        <v/>
      </c>
      <c r="Z8" s="69"/>
      <c r="AA8" s="11">
        <f t="shared" si="7"/>
        <v>1</v>
      </c>
      <c r="AB8" s="11">
        <f t="shared" si="7"/>
        <v>4</v>
      </c>
      <c r="AC8" s="11">
        <f t="shared" si="7"/>
        <v>0</v>
      </c>
      <c r="AD8" s="11">
        <f t="shared" si="9"/>
        <v>3</v>
      </c>
      <c r="AE8" s="11">
        <f t="shared" si="8"/>
        <v>7</v>
      </c>
      <c r="AF8" s="11">
        <f t="shared" si="8"/>
        <v>20</v>
      </c>
      <c r="AG8" s="11">
        <f t="shared" si="10"/>
        <v>-13</v>
      </c>
      <c r="AH8" s="11">
        <f t="shared" si="11"/>
        <v>7</v>
      </c>
    </row>
    <row r="9" spans="2:43" ht="27.75" customHeight="1">
      <c r="B9" s="14" t="s">
        <v>15</v>
      </c>
      <c r="C9" s="15">
        <f>IF(Q5="","",Q5)</f>
        <v>2</v>
      </c>
      <c r="D9" s="16" t="str">
        <f t="shared" ref="D9:D12" si="12">IF(C9="","",IF(C9=E9,"△",IF(C9&gt;E9,"○","●")))</f>
        <v>○</v>
      </c>
      <c r="E9" s="16">
        <f>IF(O5="","",O5)</f>
        <v>1</v>
      </c>
      <c r="F9" s="15" t="str">
        <f>IF(Q6="","",Q6)</f>
        <v/>
      </c>
      <c r="G9" s="16" t="str">
        <f t="shared" ref="G9:G12" si="13">IF(F9="","",IF(F9=H9,"△",IF(F9&gt;H9,"○","●")))</f>
        <v/>
      </c>
      <c r="H9" s="17" t="str">
        <f>IF(O6="","",O6)</f>
        <v/>
      </c>
      <c r="I9" s="16">
        <f>IF(Q7="","",Q7)</f>
        <v>4</v>
      </c>
      <c r="J9" s="16" t="str">
        <f t="shared" ref="J9:J12" si="14">IF(I9="","",IF(I9=K9,"△",IF(I9&gt;K9,"○","●")))</f>
        <v>○</v>
      </c>
      <c r="K9" s="16">
        <f>IF(O7="","",O7)</f>
        <v>1</v>
      </c>
      <c r="L9" s="15">
        <f>IF(Q8="","",Q8)</f>
        <v>6</v>
      </c>
      <c r="M9" s="16" t="str">
        <f t="shared" ref="M9:M12" si="15">IF(L9="","",IF(L9=N9,"△",IF(L9&gt;N9,"○","●")))</f>
        <v>○</v>
      </c>
      <c r="N9" s="17">
        <f>IF(O8="","",O8)</f>
        <v>1</v>
      </c>
      <c r="O9" s="111"/>
      <c r="P9" s="112"/>
      <c r="Q9" s="113"/>
      <c r="R9" s="67"/>
      <c r="S9" s="10" t="str">
        <f t="shared" si="4"/>
        <v/>
      </c>
      <c r="T9" s="69"/>
      <c r="U9" s="67">
        <v>1</v>
      </c>
      <c r="V9" s="10" t="str">
        <f t="shared" si="5"/>
        <v>○</v>
      </c>
      <c r="W9" s="69">
        <v>0</v>
      </c>
      <c r="X9" s="67"/>
      <c r="Y9" s="10" t="str">
        <f t="shared" si="6"/>
        <v/>
      </c>
      <c r="Z9" s="69"/>
      <c r="AA9" s="11">
        <f t="shared" si="7"/>
        <v>4</v>
      </c>
      <c r="AB9" s="11">
        <f t="shared" si="7"/>
        <v>0</v>
      </c>
      <c r="AC9" s="11">
        <f t="shared" si="7"/>
        <v>0</v>
      </c>
      <c r="AD9" s="11">
        <f t="shared" si="9"/>
        <v>12</v>
      </c>
      <c r="AE9" s="11">
        <f t="shared" si="8"/>
        <v>13</v>
      </c>
      <c r="AF9" s="11">
        <f t="shared" si="8"/>
        <v>3</v>
      </c>
      <c r="AG9" s="11">
        <f t="shared" si="10"/>
        <v>10</v>
      </c>
      <c r="AH9" s="11">
        <f t="shared" si="11"/>
        <v>1</v>
      </c>
    </row>
    <row r="10" spans="2:43" ht="27.75" customHeight="1">
      <c r="B10" s="6" t="s">
        <v>16</v>
      </c>
      <c r="C10" s="15" t="str">
        <f>IF(T5="","",T5)</f>
        <v/>
      </c>
      <c r="D10" s="16" t="str">
        <f t="shared" si="12"/>
        <v/>
      </c>
      <c r="E10" s="16" t="str">
        <f>IF(R5="","",R5)</f>
        <v/>
      </c>
      <c r="F10" s="15" t="str">
        <f>IF(T6="","",T6)</f>
        <v/>
      </c>
      <c r="G10" s="16" t="str">
        <f t="shared" si="13"/>
        <v/>
      </c>
      <c r="H10" s="17" t="str">
        <f>IF(R6="","",R6)</f>
        <v/>
      </c>
      <c r="I10" s="16" t="str">
        <f>IF(T7="","",T7)</f>
        <v/>
      </c>
      <c r="J10" s="16" t="str">
        <f t="shared" si="14"/>
        <v/>
      </c>
      <c r="K10" s="16" t="str">
        <f>IF(R7="","",R7)</f>
        <v/>
      </c>
      <c r="L10" s="15">
        <f>IF(T8="","",T8)</f>
        <v>6</v>
      </c>
      <c r="M10" s="16" t="str">
        <f t="shared" si="15"/>
        <v>○</v>
      </c>
      <c r="N10" s="17">
        <f>IF(R8="","",R8)</f>
        <v>1</v>
      </c>
      <c r="O10" s="18" t="str">
        <f>IF(T9="","",T9)</f>
        <v/>
      </c>
      <c r="P10" s="19" t="str">
        <f t="shared" ref="P10:P12" si="16">IF(O10="","",IF(O10=Q10,"△",IF(O10&gt;Q10,"○","●")))</f>
        <v/>
      </c>
      <c r="Q10" s="20" t="str">
        <f>IF(R9="","",R9)</f>
        <v/>
      </c>
      <c r="R10" s="111"/>
      <c r="S10" s="112"/>
      <c r="T10" s="113"/>
      <c r="U10" s="67">
        <v>1</v>
      </c>
      <c r="V10" s="10" t="str">
        <f t="shared" si="5"/>
        <v>○</v>
      </c>
      <c r="W10" s="69">
        <v>0</v>
      </c>
      <c r="X10" s="67">
        <v>17</v>
      </c>
      <c r="Y10" s="10" t="str">
        <f t="shared" si="6"/>
        <v>○</v>
      </c>
      <c r="Z10" s="69">
        <v>0</v>
      </c>
      <c r="AA10" s="11">
        <f t="shared" si="7"/>
        <v>3</v>
      </c>
      <c r="AB10" s="11">
        <f t="shared" si="7"/>
        <v>0</v>
      </c>
      <c r="AC10" s="11">
        <f t="shared" si="7"/>
        <v>0</v>
      </c>
      <c r="AD10" s="11">
        <f t="shared" si="9"/>
        <v>9</v>
      </c>
      <c r="AE10" s="11">
        <f t="shared" si="8"/>
        <v>24</v>
      </c>
      <c r="AF10" s="11">
        <f t="shared" si="8"/>
        <v>1</v>
      </c>
      <c r="AG10" s="11">
        <f t="shared" si="10"/>
        <v>23</v>
      </c>
      <c r="AH10" s="11">
        <f>SUMPRODUCT(($AD$5:$AD$12*10^5+$AG$5:$AG$12&gt;AD10*10^5+AG10)*1)+1</f>
        <v>2</v>
      </c>
    </row>
    <row r="11" spans="2:43" ht="27.75" customHeight="1">
      <c r="B11" s="6" t="s">
        <v>17</v>
      </c>
      <c r="C11" s="15">
        <f>IF(W5="","",W5)</f>
        <v>1</v>
      </c>
      <c r="D11" s="16" t="str">
        <f t="shared" si="12"/>
        <v>○</v>
      </c>
      <c r="E11" s="16">
        <f>IF(U5="","",U5)</f>
        <v>0</v>
      </c>
      <c r="F11" s="15" t="str">
        <f>IF(W6="","",W6)</f>
        <v/>
      </c>
      <c r="G11" s="16" t="str">
        <f t="shared" si="13"/>
        <v/>
      </c>
      <c r="H11" s="17" t="str">
        <f>IF(U6="","",U6)</f>
        <v/>
      </c>
      <c r="I11" s="16" t="str">
        <f>IF(W7="","",W7)</f>
        <v/>
      </c>
      <c r="J11" s="16" t="str">
        <f t="shared" si="14"/>
        <v/>
      </c>
      <c r="K11" s="16" t="str">
        <f>IF(U7="","",U7)</f>
        <v/>
      </c>
      <c r="L11" s="15">
        <f>IF(W8="","",W8)</f>
        <v>3</v>
      </c>
      <c r="M11" s="16" t="str">
        <f t="shared" si="15"/>
        <v>○</v>
      </c>
      <c r="N11" s="17">
        <f>IF(U8="","",U8)</f>
        <v>0</v>
      </c>
      <c r="O11" s="15">
        <f>IF(W9="","",W9)</f>
        <v>0</v>
      </c>
      <c r="P11" s="16" t="str">
        <f t="shared" si="16"/>
        <v>●</v>
      </c>
      <c r="Q11" s="17">
        <f>IF(U9="","",U9)</f>
        <v>1</v>
      </c>
      <c r="R11" s="15">
        <f>IF(W10="","",W10)</f>
        <v>0</v>
      </c>
      <c r="S11" s="16" t="str">
        <f t="shared" ref="S11:S12" si="17">IF(R11="","",IF(R11=T11,"△",IF(R11&gt;T11,"○","●")))</f>
        <v>●</v>
      </c>
      <c r="T11" s="21">
        <f>IF(U10="","",U10)</f>
        <v>1</v>
      </c>
      <c r="U11" s="111"/>
      <c r="V11" s="112"/>
      <c r="W11" s="113"/>
      <c r="X11" s="67"/>
      <c r="Y11" s="10" t="str">
        <f t="shared" si="6"/>
        <v/>
      </c>
      <c r="Z11" s="69"/>
      <c r="AA11" s="11">
        <f t="shared" si="7"/>
        <v>2</v>
      </c>
      <c r="AB11" s="11">
        <f t="shared" si="7"/>
        <v>2</v>
      </c>
      <c r="AC11" s="11">
        <f t="shared" si="7"/>
        <v>0</v>
      </c>
      <c r="AD11" s="11">
        <f t="shared" si="9"/>
        <v>6</v>
      </c>
      <c r="AE11" s="11">
        <f t="shared" si="8"/>
        <v>4</v>
      </c>
      <c r="AF11" s="11">
        <f t="shared" si="8"/>
        <v>2</v>
      </c>
      <c r="AG11" s="11">
        <f t="shared" si="10"/>
        <v>2</v>
      </c>
      <c r="AH11" s="11">
        <f t="shared" si="11"/>
        <v>5</v>
      </c>
    </row>
    <row r="12" spans="2:43" ht="27.75" customHeight="1">
      <c r="B12" s="6" t="s">
        <v>18</v>
      </c>
      <c r="C12" s="15">
        <f>IF(Z5="","",Z5)</f>
        <v>1</v>
      </c>
      <c r="D12" s="16" t="str">
        <f t="shared" si="12"/>
        <v>●</v>
      </c>
      <c r="E12" s="16">
        <f>IF(X5="","",X5)</f>
        <v>12</v>
      </c>
      <c r="F12" s="15">
        <f>IF(Z6="","",Z6)</f>
        <v>0</v>
      </c>
      <c r="G12" s="16" t="str">
        <f t="shared" si="13"/>
        <v>●</v>
      </c>
      <c r="H12" s="17">
        <f>IF(X6="","",X6)</f>
        <v>24</v>
      </c>
      <c r="I12" s="16">
        <f>IF(Z7="","",Z7)</f>
        <v>1</v>
      </c>
      <c r="J12" s="16" t="str">
        <f t="shared" si="14"/>
        <v>●</v>
      </c>
      <c r="K12" s="16">
        <f>IF(X7="","",X7)</f>
        <v>3</v>
      </c>
      <c r="L12" s="15" t="str">
        <f>IF(Z8="","",Z8)</f>
        <v/>
      </c>
      <c r="M12" s="16" t="str">
        <f t="shared" si="15"/>
        <v/>
      </c>
      <c r="N12" s="17" t="str">
        <f>IF(X8="","",X8)</f>
        <v/>
      </c>
      <c r="O12" s="13" t="str">
        <f>IF(Z9="","",Z9)</f>
        <v/>
      </c>
      <c r="P12" s="10" t="str">
        <f t="shared" si="16"/>
        <v/>
      </c>
      <c r="Q12" s="12" t="str">
        <f>IF(X9="","",X9)</f>
        <v/>
      </c>
      <c r="R12" s="13">
        <f>IF(Z10="","",Z10)</f>
        <v>0</v>
      </c>
      <c r="S12" s="10" t="str">
        <f t="shared" si="17"/>
        <v>●</v>
      </c>
      <c r="T12" s="22">
        <f>IF(X10="","",X10)</f>
        <v>17</v>
      </c>
      <c r="U12" s="23" t="str">
        <f>IF(Z11="","",Z11)</f>
        <v/>
      </c>
      <c r="V12" s="24" t="str">
        <f>IF(U12="","",IF(U12=W12,"△",IF(U12&gt;W12,"○","●")))</f>
        <v/>
      </c>
      <c r="W12" s="17" t="str">
        <f>IF(X11="","",X11)</f>
        <v/>
      </c>
      <c r="X12" s="111"/>
      <c r="Y12" s="112"/>
      <c r="Z12" s="113"/>
      <c r="AA12" s="11">
        <f>COUNTIF($C12:$Z12,AA$13)</f>
        <v>0</v>
      </c>
      <c r="AB12" s="11">
        <f t="shared" si="7"/>
        <v>4</v>
      </c>
      <c r="AC12" s="11">
        <f t="shared" si="7"/>
        <v>0</v>
      </c>
      <c r="AD12" s="11">
        <f>AA12*3+AC12</f>
        <v>0</v>
      </c>
      <c r="AE12" s="11">
        <f t="shared" si="8"/>
        <v>2</v>
      </c>
      <c r="AF12" s="11">
        <f t="shared" si="8"/>
        <v>56</v>
      </c>
      <c r="AG12" s="11">
        <f t="shared" si="10"/>
        <v>-54</v>
      </c>
      <c r="AH12" s="11">
        <f>SUMPRODUCT(($AD$5:$AD$12*10^5+$AG$5:$AG$12&gt;AD12*10^5+AG12)*1)+1</f>
        <v>8</v>
      </c>
    </row>
    <row r="13" spans="2:43" s="64" customFormat="1" ht="11.25" customHeight="1">
      <c r="B13" s="61"/>
      <c r="C13" s="62" t="s">
        <v>19</v>
      </c>
      <c r="D13" s="62"/>
      <c r="E13" s="62" t="s">
        <v>20</v>
      </c>
      <c r="F13" s="62" t="s">
        <v>19</v>
      </c>
      <c r="G13" s="62"/>
      <c r="H13" s="62" t="s">
        <v>20</v>
      </c>
      <c r="I13" s="62" t="s">
        <v>19</v>
      </c>
      <c r="J13" s="62"/>
      <c r="K13" s="62" t="s">
        <v>20</v>
      </c>
      <c r="L13" s="62" t="s">
        <v>19</v>
      </c>
      <c r="M13" s="62"/>
      <c r="N13" s="62" t="s">
        <v>20</v>
      </c>
      <c r="O13" s="62" t="s">
        <v>19</v>
      </c>
      <c r="P13" s="62"/>
      <c r="Q13" s="62" t="s">
        <v>20</v>
      </c>
      <c r="R13" s="62" t="s">
        <v>19</v>
      </c>
      <c r="S13" s="62"/>
      <c r="T13" s="62" t="s">
        <v>20</v>
      </c>
      <c r="U13" s="62" t="s">
        <v>19</v>
      </c>
      <c r="V13" s="62"/>
      <c r="W13" s="62" t="s">
        <v>20</v>
      </c>
      <c r="X13" s="62" t="s">
        <v>19</v>
      </c>
      <c r="Y13" s="62"/>
      <c r="Z13" s="62" t="s">
        <v>20</v>
      </c>
      <c r="AA13" s="63" t="s">
        <v>21</v>
      </c>
      <c r="AB13" s="63" t="s">
        <v>22</v>
      </c>
      <c r="AC13" s="63" t="s">
        <v>23</v>
      </c>
      <c r="AD13" s="61"/>
      <c r="AE13" s="61"/>
      <c r="AF13" s="61"/>
      <c r="AG13" s="61"/>
      <c r="AH13" s="61"/>
    </row>
    <row r="14" spans="2:43" ht="37.5" customHeight="1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7"/>
      <c r="AB14" s="27"/>
      <c r="AC14" s="27"/>
      <c r="AD14" s="25"/>
      <c r="AE14" s="25"/>
      <c r="AF14" s="25"/>
      <c r="AG14" s="25"/>
      <c r="AH14" s="25"/>
      <c r="AO14" s="114"/>
      <c r="AP14" s="114"/>
      <c r="AQ14" s="114"/>
    </row>
    <row r="15" spans="2:43" ht="11.25" customHeight="1">
      <c r="B15" s="25"/>
      <c r="C15" s="25"/>
      <c r="D15" s="25"/>
      <c r="E15" s="25"/>
      <c r="F15" s="25"/>
      <c r="G15" s="25"/>
      <c r="H15" s="25"/>
      <c r="I15" s="25"/>
      <c r="J15" s="25"/>
      <c r="K15" s="28" t="str">
        <f>IF(COUNT(J15,L15)&lt;2,"",TEXT(J15-L15,"○;●;△"))</f>
        <v/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96" t="s">
        <v>1</v>
      </c>
      <c r="AD15" s="96"/>
      <c r="AE15" s="96"/>
      <c r="AF15" s="96"/>
      <c r="AG15" s="96"/>
      <c r="AH15" s="96"/>
    </row>
    <row r="16" spans="2:43" ht="27.75" customHeight="1">
      <c r="B16" s="5" t="s">
        <v>24</v>
      </c>
      <c r="C16" s="98" t="str">
        <f>IF(B17="","",B17)</f>
        <v>フロンティア</v>
      </c>
      <c r="D16" s="104"/>
      <c r="E16" s="104"/>
      <c r="F16" s="98" t="str">
        <f>IF(B18="","",B18)</f>
        <v>西　部</v>
      </c>
      <c r="G16" s="104"/>
      <c r="H16" s="104"/>
      <c r="I16" s="98" t="str">
        <f>IF(B19="","",B19)</f>
        <v>プレイフルRISE</v>
      </c>
      <c r="J16" s="104"/>
      <c r="K16" s="104"/>
      <c r="L16" s="98" t="str">
        <f>IF(B20="","",B20)</f>
        <v>ジュニホワイト</v>
      </c>
      <c r="M16" s="104"/>
      <c r="N16" s="104"/>
      <c r="O16" s="98" t="str">
        <f>IF(B21="","",B21)</f>
        <v>桔　梗</v>
      </c>
      <c r="P16" s="104"/>
      <c r="Q16" s="104"/>
      <c r="R16" s="98" t="str">
        <f>IF(B22="","",B22)</f>
        <v>サン・スポ2nd</v>
      </c>
      <c r="S16" s="104"/>
      <c r="T16" s="104"/>
      <c r="U16" s="98" t="str">
        <f>IF(B23="","",B23)</f>
        <v>スクール</v>
      </c>
      <c r="V16" s="104"/>
      <c r="W16" s="104"/>
      <c r="X16" s="98" t="str">
        <f>IF(B24="","",B24)</f>
        <v>せたな</v>
      </c>
      <c r="Y16" s="104"/>
      <c r="Z16" s="104"/>
      <c r="AA16" s="7" t="s">
        <v>3</v>
      </c>
      <c r="AB16" s="8" t="s">
        <v>4</v>
      </c>
      <c r="AC16" s="8" t="s">
        <v>5</v>
      </c>
      <c r="AD16" s="6" t="s">
        <v>6</v>
      </c>
      <c r="AE16" s="6" t="s">
        <v>7</v>
      </c>
      <c r="AF16" s="6" t="s">
        <v>8</v>
      </c>
      <c r="AG16" s="6" t="s">
        <v>9</v>
      </c>
      <c r="AH16" s="6" t="s">
        <v>10</v>
      </c>
    </row>
    <row r="17" spans="2:36" ht="27.75" customHeight="1">
      <c r="B17" s="6" t="s">
        <v>25</v>
      </c>
      <c r="C17" s="111"/>
      <c r="D17" s="112"/>
      <c r="E17" s="113"/>
      <c r="F17" s="67"/>
      <c r="G17" s="9" t="str">
        <f t="shared" ref="G17" si="18">IF(F17="","",IF(F17=H17,"△",IF(F17&gt;H17,"○","●")))</f>
        <v/>
      </c>
      <c r="H17" s="68"/>
      <c r="I17" s="67">
        <v>0</v>
      </c>
      <c r="J17" s="9" t="str">
        <f t="shared" ref="J17:J18" si="19">IF(I17="","",IF(I17=K17,"△",IF(I17&gt;K17,"○","●")))</f>
        <v>●</v>
      </c>
      <c r="K17" s="68">
        <v>1</v>
      </c>
      <c r="L17" s="67"/>
      <c r="M17" s="9" t="str">
        <f t="shared" ref="M17:M19" si="20">IF(L17="","",IF(L17=N17,"△",IF(L17&gt;N17,"○","●")))</f>
        <v/>
      </c>
      <c r="N17" s="69"/>
      <c r="O17" s="67">
        <v>1</v>
      </c>
      <c r="P17" s="10" t="str">
        <f t="shared" ref="P17:P20" si="21">IF(O17="","",IF(O17=Q17,"△",IF(O17&gt;Q17,"○","●")))</f>
        <v>●</v>
      </c>
      <c r="Q17" s="69">
        <v>4</v>
      </c>
      <c r="R17" s="67">
        <v>4</v>
      </c>
      <c r="S17" s="10" t="str">
        <f t="shared" ref="S17:S21" si="22">IF(R17="","",IF(R17=T17,"△",IF(R17&gt;T17,"○","●")))</f>
        <v>○</v>
      </c>
      <c r="T17" s="69">
        <v>1</v>
      </c>
      <c r="U17" s="67"/>
      <c r="V17" s="10" t="str">
        <f t="shared" ref="V17:V22" si="23">IF(U17="","",IF(U17=W17,"△",IF(U17&gt;W17,"○","●")))</f>
        <v/>
      </c>
      <c r="W17" s="69"/>
      <c r="X17" s="67">
        <v>0</v>
      </c>
      <c r="Y17" s="10" t="str">
        <f t="shared" ref="Y17:Y23" si="24">IF(X17="","",IF(X17=Z17,"△",IF(X17&gt;Z17,"○","●")))</f>
        <v>●</v>
      </c>
      <c r="Z17" s="69">
        <v>3</v>
      </c>
      <c r="AA17" s="11">
        <f>COUNTIF($C17:$Z17,AA$25)</f>
        <v>1</v>
      </c>
      <c r="AB17" s="11">
        <f>COUNTIF($C17:$Z17,AB$25)</f>
        <v>3</v>
      </c>
      <c r="AC17" s="11">
        <f>COUNTIF($C17:$Z17,AC$25)</f>
        <v>0</v>
      </c>
      <c r="AD17" s="11">
        <f>AA17*3+AC17</f>
        <v>3</v>
      </c>
      <c r="AE17" s="11">
        <f>SUMIF($C$25:$Z$25,AE$16,$C17:$Z17)</f>
        <v>5</v>
      </c>
      <c r="AF17" s="11">
        <f>SUMIF($C$25:$Z$25,AF$16,$C17:$Z17)</f>
        <v>9</v>
      </c>
      <c r="AG17" s="11">
        <f>IFERROR(AE17-AF17,"")</f>
        <v>-4</v>
      </c>
      <c r="AH17" s="11">
        <f>SUMPRODUCT(($AD$17:$AD$24*10^5+$AG$17:$AG$24&gt;AD17*10^5+AG17)*1)+1</f>
        <v>7</v>
      </c>
    </row>
    <row r="18" spans="2:36" ht="27.75" customHeight="1">
      <c r="B18" s="14" t="s">
        <v>26</v>
      </c>
      <c r="C18" s="10" t="str">
        <f>IF(H17="","",H17)</f>
        <v/>
      </c>
      <c r="D18" s="10" t="str">
        <f>IF(C18="","",IF(C18=E18,"△",IF(C18&gt;E18,"○","●")))</f>
        <v/>
      </c>
      <c r="E18" s="12" t="str">
        <f>IF(F17="","",F17)</f>
        <v/>
      </c>
      <c r="F18" s="111"/>
      <c r="G18" s="112"/>
      <c r="H18" s="113"/>
      <c r="I18" s="67">
        <v>4</v>
      </c>
      <c r="J18" s="9" t="str">
        <f t="shared" si="19"/>
        <v>○</v>
      </c>
      <c r="K18" s="68">
        <v>0</v>
      </c>
      <c r="L18" s="67"/>
      <c r="M18" s="9" t="str">
        <f t="shared" si="20"/>
        <v/>
      </c>
      <c r="N18" s="69"/>
      <c r="O18" s="67"/>
      <c r="P18" s="10" t="str">
        <f t="shared" si="21"/>
        <v/>
      </c>
      <c r="Q18" s="69"/>
      <c r="R18" s="67">
        <v>3</v>
      </c>
      <c r="S18" s="10" t="str">
        <f t="shared" si="22"/>
        <v>○</v>
      </c>
      <c r="T18" s="69">
        <v>0</v>
      </c>
      <c r="U18" s="67">
        <v>1</v>
      </c>
      <c r="V18" s="10" t="str">
        <f t="shared" si="23"/>
        <v>●</v>
      </c>
      <c r="W18" s="69">
        <v>3</v>
      </c>
      <c r="X18" s="67"/>
      <c r="Y18" s="10" t="str">
        <f t="shared" si="24"/>
        <v/>
      </c>
      <c r="Z18" s="69"/>
      <c r="AA18" s="11">
        <f t="shared" ref="AA18:AC24" si="25">COUNTIF($C18:$Z18,AA$25)</f>
        <v>2</v>
      </c>
      <c r="AB18" s="11">
        <f t="shared" si="25"/>
        <v>1</v>
      </c>
      <c r="AC18" s="11">
        <f t="shared" si="25"/>
        <v>0</v>
      </c>
      <c r="AD18" s="11">
        <f>AA18*3+AC18</f>
        <v>6</v>
      </c>
      <c r="AE18" s="11">
        <f t="shared" ref="AE18:AF24" si="26">SUMIF($C$25:$Z$25,AE$16,$C18:$Z18)</f>
        <v>8</v>
      </c>
      <c r="AF18" s="11">
        <f t="shared" si="26"/>
        <v>3</v>
      </c>
      <c r="AG18" s="11">
        <f>IFERROR(AE18-AF18,"")</f>
        <v>5</v>
      </c>
      <c r="AH18" s="11">
        <f>SUMPRODUCT(($AD$17:$AD$24*10^5+$AG$17:$AG$24&gt;AD18*10^5+AG18)*1)+1</f>
        <v>4</v>
      </c>
    </row>
    <row r="19" spans="2:36" ht="27.75" customHeight="1">
      <c r="B19" s="6" t="s">
        <v>27</v>
      </c>
      <c r="C19" s="10">
        <f>IF(K17="","",K17)</f>
        <v>1</v>
      </c>
      <c r="D19" s="10" t="str">
        <f>IF(C19="","",IF(C19=E19,"△",IF(C19&gt;E19,"○","●")))</f>
        <v>○</v>
      </c>
      <c r="E19" s="12">
        <f>IF(I17="","",I17)</f>
        <v>0</v>
      </c>
      <c r="F19" s="13">
        <f>IF(K18="","",K18)</f>
        <v>0</v>
      </c>
      <c r="G19" s="10" t="str">
        <f>IF(F19="","",IF(F19=H19,"△",IF(F19&gt;H19,"○","●")))</f>
        <v>●</v>
      </c>
      <c r="H19" s="12">
        <f>IF(I18="","",I18)</f>
        <v>4</v>
      </c>
      <c r="I19" s="111"/>
      <c r="J19" s="112"/>
      <c r="K19" s="113"/>
      <c r="L19" s="67">
        <v>2</v>
      </c>
      <c r="M19" s="9" t="str">
        <f t="shared" si="20"/>
        <v>●</v>
      </c>
      <c r="N19" s="69">
        <v>4</v>
      </c>
      <c r="O19" s="67"/>
      <c r="P19" s="10" t="str">
        <f t="shared" si="21"/>
        <v/>
      </c>
      <c r="Q19" s="69"/>
      <c r="R19" s="67">
        <v>2</v>
      </c>
      <c r="S19" s="10" t="str">
        <f t="shared" si="22"/>
        <v>○</v>
      </c>
      <c r="T19" s="69">
        <v>1</v>
      </c>
      <c r="U19" s="67">
        <v>1</v>
      </c>
      <c r="V19" s="10" t="str">
        <f t="shared" si="23"/>
        <v>●</v>
      </c>
      <c r="W19" s="69">
        <v>4</v>
      </c>
      <c r="X19" s="67"/>
      <c r="Y19" s="10" t="str">
        <f t="shared" si="24"/>
        <v/>
      </c>
      <c r="Z19" s="69"/>
      <c r="AA19" s="11">
        <f>COUNTIF($C19:$Z19,AA$25)</f>
        <v>2</v>
      </c>
      <c r="AB19" s="11">
        <f t="shared" si="25"/>
        <v>3</v>
      </c>
      <c r="AC19" s="11">
        <f t="shared" si="25"/>
        <v>0</v>
      </c>
      <c r="AD19" s="11">
        <f>AA19*3+AC19</f>
        <v>6</v>
      </c>
      <c r="AE19" s="11">
        <f t="shared" si="26"/>
        <v>6</v>
      </c>
      <c r="AF19" s="11">
        <f t="shared" si="26"/>
        <v>13</v>
      </c>
      <c r="AG19" s="11">
        <f t="shared" ref="AG19:AG24" si="27">IFERROR(AE19-AF19,"")</f>
        <v>-7</v>
      </c>
      <c r="AH19" s="11">
        <f>SUMPRODUCT(($AD$17:$AD$24*10^5+$AG$17:$AG$24&gt;AD19*10^5+AG19)*1)+1</f>
        <v>6</v>
      </c>
    </row>
    <row r="20" spans="2:36" ht="27.75" customHeight="1">
      <c r="B20" s="6" t="s">
        <v>28</v>
      </c>
      <c r="C20" s="10" t="str">
        <f>IF(N17="","",N17)</f>
        <v/>
      </c>
      <c r="D20" s="10" t="str">
        <f>IF(C20="","",IF(C20=E20,"△",IF(C20&gt;E20,"○","●")))</f>
        <v/>
      </c>
      <c r="E20" s="12" t="str">
        <f>IF(L17="","",L17)</f>
        <v/>
      </c>
      <c r="F20" s="13" t="str">
        <f>IF(N18="","",N18)</f>
        <v/>
      </c>
      <c r="G20" s="10" t="str">
        <f>IF(F20="","",IF(F20=H20,"△",IF(F20&gt;H20,"○","●")))</f>
        <v/>
      </c>
      <c r="H20" s="12" t="str">
        <f>IF(L18="","",L18)</f>
        <v/>
      </c>
      <c r="I20" s="13">
        <f>IF(N19="","",N19)</f>
        <v>4</v>
      </c>
      <c r="J20" s="10" t="str">
        <f>IF(I20="","",IF(I20=K20,"△",IF(I20&gt;K20,"○","●")))</f>
        <v>○</v>
      </c>
      <c r="K20" s="12">
        <f>IF(L19="","",L19)</f>
        <v>2</v>
      </c>
      <c r="L20" s="111"/>
      <c r="M20" s="112"/>
      <c r="N20" s="113"/>
      <c r="O20" s="67">
        <v>4</v>
      </c>
      <c r="P20" s="10" t="str">
        <f t="shared" si="21"/>
        <v>○</v>
      </c>
      <c r="Q20" s="69">
        <v>1</v>
      </c>
      <c r="R20" s="67">
        <v>3</v>
      </c>
      <c r="S20" s="10" t="str">
        <f t="shared" si="22"/>
        <v>○</v>
      </c>
      <c r="T20" s="69">
        <v>2</v>
      </c>
      <c r="U20" s="67">
        <v>4</v>
      </c>
      <c r="V20" s="10" t="str">
        <f t="shared" si="23"/>
        <v>△</v>
      </c>
      <c r="W20" s="69">
        <v>4</v>
      </c>
      <c r="X20" s="67"/>
      <c r="Y20" s="10" t="str">
        <f t="shared" si="24"/>
        <v/>
      </c>
      <c r="Z20" s="69"/>
      <c r="AA20" s="11">
        <f t="shared" si="25"/>
        <v>3</v>
      </c>
      <c r="AB20" s="11">
        <f t="shared" si="25"/>
        <v>0</v>
      </c>
      <c r="AC20" s="11">
        <f t="shared" si="25"/>
        <v>1</v>
      </c>
      <c r="AD20" s="11">
        <f t="shared" ref="AD20:AD24" si="28">AA20*3+AC20</f>
        <v>10</v>
      </c>
      <c r="AE20" s="11">
        <f t="shared" si="26"/>
        <v>15</v>
      </c>
      <c r="AF20" s="11">
        <f t="shared" si="26"/>
        <v>9</v>
      </c>
      <c r="AG20" s="11">
        <f t="shared" si="27"/>
        <v>6</v>
      </c>
      <c r="AH20" s="11">
        <f t="shared" ref="AH20:AH24" si="29">SUMPRODUCT(($AD$17:$AD$24*10^5+$AG$17:$AG$24&gt;AD20*10^5+AG20)*1)+1</f>
        <v>3</v>
      </c>
    </row>
    <row r="21" spans="2:36" ht="27.75" customHeight="1">
      <c r="B21" s="6" t="s">
        <v>29</v>
      </c>
      <c r="C21" s="15">
        <f>IF(Q17="","",Q17)</f>
        <v>4</v>
      </c>
      <c r="D21" s="16" t="str">
        <f t="shared" ref="D21:D24" si="30">IF(C21="","",IF(C21=E21,"△",IF(C21&gt;E21,"○","●")))</f>
        <v>○</v>
      </c>
      <c r="E21" s="16">
        <f>IF(O17="","",O17)</f>
        <v>1</v>
      </c>
      <c r="F21" s="15" t="str">
        <f>IF(Q18="","",Q18)</f>
        <v/>
      </c>
      <c r="G21" s="16" t="str">
        <f t="shared" ref="G21:G24" si="31">IF(F21="","",IF(F21=H21,"△",IF(F21&gt;H21,"○","●")))</f>
        <v/>
      </c>
      <c r="H21" s="17" t="str">
        <f>IF(O18="","",O18)</f>
        <v/>
      </c>
      <c r="I21" s="16" t="str">
        <f>IF(Q19="","",Q19)</f>
        <v/>
      </c>
      <c r="J21" s="16" t="str">
        <f t="shared" ref="J21:J24" si="32">IF(I21="","",IF(I21=K21,"△",IF(I21&gt;K21,"○","●")))</f>
        <v/>
      </c>
      <c r="K21" s="16" t="str">
        <f>IF(O19="","",O19)</f>
        <v/>
      </c>
      <c r="L21" s="15">
        <f>IF(Q20="","",Q20)</f>
        <v>1</v>
      </c>
      <c r="M21" s="16" t="str">
        <f t="shared" ref="M21:M24" si="33">IF(L21="","",IF(L21=N21,"△",IF(L21&gt;N21,"○","●")))</f>
        <v>●</v>
      </c>
      <c r="N21" s="17">
        <f>IF(O20="","",O20)</f>
        <v>4</v>
      </c>
      <c r="O21" s="111"/>
      <c r="P21" s="112"/>
      <c r="Q21" s="113"/>
      <c r="R21" s="67">
        <v>5</v>
      </c>
      <c r="S21" s="10" t="str">
        <f t="shared" si="22"/>
        <v>○</v>
      </c>
      <c r="T21" s="69">
        <v>0</v>
      </c>
      <c r="U21" s="67">
        <v>0</v>
      </c>
      <c r="V21" s="10" t="str">
        <f t="shared" si="23"/>
        <v>●</v>
      </c>
      <c r="W21" s="69">
        <v>4</v>
      </c>
      <c r="X21" s="67">
        <v>2</v>
      </c>
      <c r="Y21" s="10" t="str">
        <f t="shared" si="24"/>
        <v>●</v>
      </c>
      <c r="Z21" s="69">
        <v>3</v>
      </c>
      <c r="AA21" s="11">
        <f t="shared" si="25"/>
        <v>2</v>
      </c>
      <c r="AB21" s="11">
        <f t="shared" si="25"/>
        <v>3</v>
      </c>
      <c r="AC21" s="11">
        <f t="shared" si="25"/>
        <v>0</v>
      </c>
      <c r="AD21" s="11">
        <f t="shared" si="28"/>
        <v>6</v>
      </c>
      <c r="AE21" s="11">
        <f t="shared" si="26"/>
        <v>12</v>
      </c>
      <c r="AF21" s="11">
        <f t="shared" si="26"/>
        <v>12</v>
      </c>
      <c r="AG21" s="11">
        <f t="shared" si="27"/>
        <v>0</v>
      </c>
      <c r="AH21" s="11">
        <f t="shared" si="29"/>
        <v>5</v>
      </c>
    </row>
    <row r="22" spans="2:36" ht="27.75" customHeight="1">
      <c r="B22" s="6" t="s">
        <v>30</v>
      </c>
      <c r="C22" s="15">
        <f>IF(T17="","",T17)</f>
        <v>1</v>
      </c>
      <c r="D22" s="16" t="str">
        <f t="shared" si="30"/>
        <v>●</v>
      </c>
      <c r="E22" s="16">
        <f>IF(R17="","",R17)</f>
        <v>4</v>
      </c>
      <c r="F22" s="15">
        <f>IF(T18="","",T18)</f>
        <v>0</v>
      </c>
      <c r="G22" s="16" t="str">
        <f t="shared" si="31"/>
        <v>●</v>
      </c>
      <c r="H22" s="17">
        <f>IF(R18="","",R18)</f>
        <v>3</v>
      </c>
      <c r="I22" s="16">
        <f>IF(T19="","",T19)</f>
        <v>1</v>
      </c>
      <c r="J22" s="16" t="str">
        <f t="shared" si="32"/>
        <v>●</v>
      </c>
      <c r="K22" s="16">
        <f>IF(R19="","",R19)</f>
        <v>2</v>
      </c>
      <c r="L22" s="15">
        <f>IF(T20="","",T20)</f>
        <v>2</v>
      </c>
      <c r="M22" s="16" t="str">
        <f t="shared" si="33"/>
        <v>●</v>
      </c>
      <c r="N22" s="17">
        <f>IF(R20="","",R20)</f>
        <v>3</v>
      </c>
      <c r="O22" s="18">
        <f>IF(T21="","",T21)</f>
        <v>0</v>
      </c>
      <c r="P22" s="19" t="str">
        <f t="shared" ref="P22:P24" si="34">IF(O22="","",IF(O22=Q22,"△",IF(O22&gt;Q22,"○","●")))</f>
        <v>●</v>
      </c>
      <c r="Q22" s="20">
        <f>IF(R21="","",R21)</f>
        <v>5</v>
      </c>
      <c r="R22" s="111"/>
      <c r="S22" s="112"/>
      <c r="T22" s="113"/>
      <c r="U22" s="67"/>
      <c r="V22" s="10" t="str">
        <f t="shared" si="23"/>
        <v/>
      </c>
      <c r="W22" s="69"/>
      <c r="X22" s="67">
        <v>2</v>
      </c>
      <c r="Y22" s="10" t="str">
        <f t="shared" si="24"/>
        <v>●</v>
      </c>
      <c r="Z22" s="69">
        <v>6</v>
      </c>
      <c r="AA22" s="11">
        <f t="shared" si="25"/>
        <v>0</v>
      </c>
      <c r="AB22" s="11">
        <f t="shared" si="25"/>
        <v>6</v>
      </c>
      <c r="AC22" s="11">
        <f t="shared" si="25"/>
        <v>0</v>
      </c>
      <c r="AD22" s="11">
        <f t="shared" si="28"/>
        <v>0</v>
      </c>
      <c r="AE22" s="11">
        <f t="shared" si="26"/>
        <v>6</v>
      </c>
      <c r="AF22" s="11">
        <f t="shared" si="26"/>
        <v>23</v>
      </c>
      <c r="AG22" s="11">
        <f t="shared" si="27"/>
        <v>-17</v>
      </c>
      <c r="AH22" s="11">
        <f t="shared" si="29"/>
        <v>8</v>
      </c>
    </row>
    <row r="23" spans="2:36" ht="27.75" customHeight="1">
      <c r="B23" s="6" t="s">
        <v>31</v>
      </c>
      <c r="C23" s="15" t="str">
        <f>IF(W17="","",W17)</f>
        <v/>
      </c>
      <c r="D23" s="16" t="str">
        <f t="shared" si="30"/>
        <v/>
      </c>
      <c r="E23" s="16" t="str">
        <f>IF(U17="","",U17)</f>
        <v/>
      </c>
      <c r="F23" s="15">
        <f>IF(W18="","",W18)</f>
        <v>3</v>
      </c>
      <c r="G23" s="16" t="str">
        <f t="shared" si="31"/>
        <v>○</v>
      </c>
      <c r="H23" s="17">
        <f>IF(U18="","",U18)</f>
        <v>1</v>
      </c>
      <c r="I23" s="16">
        <f>IF(W19="","",W19)</f>
        <v>4</v>
      </c>
      <c r="J23" s="16" t="str">
        <f t="shared" si="32"/>
        <v>○</v>
      </c>
      <c r="K23" s="16">
        <f>IF(U19="","",U19)</f>
        <v>1</v>
      </c>
      <c r="L23" s="15">
        <f>IF(W20="","",W20)</f>
        <v>4</v>
      </c>
      <c r="M23" s="16" t="str">
        <f t="shared" si="33"/>
        <v>△</v>
      </c>
      <c r="N23" s="17">
        <f>IF(U20="","",U20)</f>
        <v>4</v>
      </c>
      <c r="O23" s="15">
        <f>IF(W21="","",W21)</f>
        <v>4</v>
      </c>
      <c r="P23" s="16" t="str">
        <f t="shared" si="34"/>
        <v>○</v>
      </c>
      <c r="Q23" s="17">
        <f>IF(U21="","",U21)</f>
        <v>0</v>
      </c>
      <c r="R23" s="15" t="str">
        <f>IF(W22="","",W22)</f>
        <v/>
      </c>
      <c r="S23" s="16" t="str">
        <f t="shared" ref="S23:S24" si="35">IF(R23="","",IF(R23=T23,"△",IF(R23&gt;T23,"○","●")))</f>
        <v/>
      </c>
      <c r="T23" s="21" t="str">
        <f>IF(U22="","",U22)</f>
        <v/>
      </c>
      <c r="U23" s="111"/>
      <c r="V23" s="112"/>
      <c r="W23" s="113"/>
      <c r="X23" s="67">
        <v>3</v>
      </c>
      <c r="Y23" s="10" t="str">
        <f t="shared" si="24"/>
        <v>●</v>
      </c>
      <c r="Z23" s="69">
        <v>4</v>
      </c>
      <c r="AA23" s="11">
        <f t="shared" si="25"/>
        <v>3</v>
      </c>
      <c r="AB23" s="11">
        <f t="shared" si="25"/>
        <v>1</v>
      </c>
      <c r="AC23" s="11">
        <f t="shared" si="25"/>
        <v>1</v>
      </c>
      <c r="AD23" s="11">
        <f t="shared" si="28"/>
        <v>10</v>
      </c>
      <c r="AE23" s="11">
        <f t="shared" si="26"/>
        <v>18</v>
      </c>
      <c r="AF23" s="11">
        <f t="shared" si="26"/>
        <v>10</v>
      </c>
      <c r="AG23" s="11">
        <f>IFERROR(AE23-AF23,"")</f>
        <v>8</v>
      </c>
      <c r="AH23" s="11">
        <f t="shared" si="29"/>
        <v>2</v>
      </c>
    </row>
    <row r="24" spans="2:36" ht="27.75" customHeight="1">
      <c r="B24" s="6" t="s">
        <v>32</v>
      </c>
      <c r="C24" s="15">
        <f>IF(Z17="","",Z17)</f>
        <v>3</v>
      </c>
      <c r="D24" s="16" t="str">
        <f t="shared" si="30"/>
        <v>○</v>
      </c>
      <c r="E24" s="16">
        <f>IF(X17="","",X17)</f>
        <v>0</v>
      </c>
      <c r="F24" s="15" t="str">
        <f>IF(Z18="","",Z18)</f>
        <v/>
      </c>
      <c r="G24" s="16" t="str">
        <f t="shared" si="31"/>
        <v/>
      </c>
      <c r="H24" s="17" t="str">
        <f>IF(X18="","",X18)</f>
        <v/>
      </c>
      <c r="I24" s="16" t="str">
        <f>IF(Z19="","",Z19)</f>
        <v/>
      </c>
      <c r="J24" s="16" t="str">
        <f t="shared" si="32"/>
        <v/>
      </c>
      <c r="K24" s="16" t="str">
        <f>IF(X19="","",X19)</f>
        <v/>
      </c>
      <c r="L24" s="15" t="str">
        <f>IF(Z20="","",Z20)</f>
        <v/>
      </c>
      <c r="M24" s="16" t="str">
        <f t="shared" si="33"/>
        <v/>
      </c>
      <c r="N24" s="17" t="str">
        <f>IF(X20="","",X20)</f>
        <v/>
      </c>
      <c r="O24" s="13">
        <f>IF(Z21="","",Z21)</f>
        <v>3</v>
      </c>
      <c r="P24" s="10" t="str">
        <f t="shared" si="34"/>
        <v>○</v>
      </c>
      <c r="Q24" s="12">
        <f>IF(X21="","",X21)</f>
        <v>2</v>
      </c>
      <c r="R24" s="13">
        <f>IF(Z22="","",Z22)</f>
        <v>6</v>
      </c>
      <c r="S24" s="10" t="str">
        <f t="shared" si="35"/>
        <v>○</v>
      </c>
      <c r="T24" s="22">
        <f>IF(X22="","",X22)</f>
        <v>2</v>
      </c>
      <c r="U24" s="29">
        <f>IF(Z23="","",Z23)</f>
        <v>4</v>
      </c>
      <c r="V24" s="24" t="str">
        <f>IF(U24="","",IF(U24=W24,"△",IF(U24&gt;W24,"○","●")))</f>
        <v>○</v>
      </c>
      <c r="W24" s="17">
        <f>IF(X23="","",X23)</f>
        <v>3</v>
      </c>
      <c r="X24" s="111"/>
      <c r="Y24" s="112"/>
      <c r="Z24" s="113"/>
      <c r="AA24" s="11">
        <f t="shared" si="25"/>
        <v>4</v>
      </c>
      <c r="AB24" s="11">
        <f t="shared" si="25"/>
        <v>0</v>
      </c>
      <c r="AC24" s="11">
        <f t="shared" si="25"/>
        <v>0</v>
      </c>
      <c r="AD24" s="11">
        <f t="shared" si="28"/>
        <v>12</v>
      </c>
      <c r="AE24" s="11">
        <f t="shared" si="26"/>
        <v>16</v>
      </c>
      <c r="AF24" s="11">
        <f t="shared" si="26"/>
        <v>7</v>
      </c>
      <c r="AG24" s="11">
        <f t="shared" si="27"/>
        <v>9</v>
      </c>
      <c r="AH24" s="11">
        <f t="shared" si="29"/>
        <v>1</v>
      </c>
    </row>
    <row r="25" spans="2:36" s="64" customFormat="1" ht="11.25" customHeight="1">
      <c r="B25" s="61"/>
      <c r="C25" s="62" t="s">
        <v>19</v>
      </c>
      <c r="D25" s="62"/>
      <c r="E25" s="62" t="s">
        <v>20</v>
      </c>
      <c r="F25" s="62" t="s">
        <v>19</v>
      </c>
      <c r="G25" s="62"/>
      <c r="H25" s="62" t="s">
        <v>20</v>
      </c>
      <c r="I25" s="62" t="s">
        <v>19</v>
      </c>
      <c r="J25" s="62"/>
      <c r="K25" s="62" t="s">
        <v>20</v>
      </c>
      <c r="L25" s="62" t="s">
        <v>19</v>
      </c>
      <c r="M25" s="62"/>
      <c r="N25" s="62" t="s">
        <v>20</v>
      </c>
      <c r="O25" s="62" t="s">
        <v>19</v>
      </c>
      <c r="P25" s="62"/>
      <c r="Q25" s="62" t="s">
        <v>20</v>
      </c>
      <c r="R25" s="62" t="s">
        <v>19</v>
      </c>
      <c r="S25" s="62"/>
      <c r="T25" s="62" t="s">
        <v>20</v>
      </c>
      <c r="U25" s="62" t="s">
        <v>19</v>
      </c>
      <c r="V25" s="62"/>
      <c r="W25" s="62" t="s">
        <v>20</v>
      </c>
      <c r="X25" s="62" t="s">
        <v>19</v>
      </c>
      <c r="Y25" s="62"/>
      <c r="Z25" s="62" t="s">
        <v>20</v>
      </c>
      <c r="AA25" s="63" t="s">
        <v>21</v>
      </c>
      <c r="AB25" s="63" t="s">
        <v>22</v>
      </c>
      <c r="AC25" s="63" t="s">
        <v>23</v>
      </c>
      <c r="AD25" s="61"/>
      <c r="AE25" s="61"/>
      <c r="AF25" s="61"/>
      <c r="AG25" s="61"/>
      <c r="AH25" s="61"/>
    </row>
    <row r="26" spans="2:36" ht="45" customHeight="1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7"/>
      <c r="AB26" s="27"/>
      <c r="AC26" s="27"/>
      <c r="AD26" s="25"/>
      <c r="AE26" s="25"/>
      <c r="AF26" s="25"/>
      <c r="AG26" s="25"/>
      <c r="AH26" s="25"/>
      <c r="AI26" s="30"/>
      <c r="AJ26" s="30"/>
    </row>
    <row r="27" spans="2:36" ht="11.25" customHeight="1">
      <c r="T27" s="95" t="s">
        <v>1</v>
      </c>
      <c r="U27" s="96"/>
      <c r="V27" s="96"/>
      <c r="W27" s="96"/>
      <c r="X27" s="96"/>
      <c r="Y27" s="96"/>
    </row>
    <row r="28" spans="2:36" ht="18.75" customHeight="1">
      <c r="B28" s="97" t="s">
        <v>33</v>
      </c>
      <c r="C28" s="98" t="str">
        <f>IF(B30="","",B30)</f>
        <v>八　雲</v>
      </c>
      <c r="D28" s="99"/>
      <c r="E28" s="100"/>
      <c r="F28" s="104" t="str">
        <f>IF(B32="","",B32)</f>
        <v>アヴェンダU11</v>
      </c>
      <c r="G28" s="104"/>
      <c r="H28" s="104"/>
      <c r="I28" s="104" t="str">
        <f>IF(B34="","",B34)</f>
        <v>桔梗2nd</v>
      </c>
      <c r="J28" s="104"/>
      <c r="K28" s="104"/>
      <c r="L28" s="104" t="str">
        <f>IF(B36="","",B36)</f>
        <v>港</v>
      </c>
      <c r="M28" s="104"/>
      <c r="N28" s="104"/>
      <c r="O28" s="105" t="str">
        <f>IF(B38="","",B38)</f>
        <v>リオマール</v>
      </c>
      <c r="P28" s="106"/>
      <c r="Q28" s="107"/>
      <c r="R28" s="93" t="s">
        <v>3</v>
      </c>
      <c r="S28" s="93" t="s">
        <v>4</v>
      </c>
      <c r="T28" s="93" t="s">
        <v>5</v>
      </c>
      <c r="U28" s="94" t="s">
        <v>6</v>
      </c>
      <c r="V28" s="94" t="s">
        <v>7</v>
      </c>
      <c r="W28" s="94" t="s">
        <v>8</v>
      </c>
      <c r="X28" s="94" t="s">
        <v>34</v>
      </c>
      <c r="Y28" s="94" t="s">
        <v>10</v>
      </c>
    </row>
    <row r="29" spans="2:36" ht="18.75" customHeight="1">
      <c r="B29" s="97"/>
      <c r="C29" s="101"/>
      <c r="D29" s="102"/>
      <c r="E29" s="103"/>
      <c r="F29" s="104"/>
      <c r="G29" s="79"/>
      <c r="H29" s="104"/>
      <c r="I29" s="104"/>
      <c r="J29" s="79"/>
      <c r="K29" s="104"/>
      <c r="L29" s="104"/>
      <c r="M29" s="104"/>
      <c r="N29" s="104"/>
      <c r="O29" s="108"/>
      <c r="P29" s="109"/>
      <c r="Q29" s="110"/>
      <c r="R29" s="80"/>
      <c r="S29" s="80"/>
      <c r="T29" s="80"/>
      <c r="U29" s="94"/>
      <c r="V29" s="94"/>
      <c r="W29" s="94"/>
      <c r="X29" s="94"/>
      <c r="Y29" s="94"/>
    </row>
    <row r="30" spans="2:36" ht="18.75" customHeight="1">
      <c r="B30" s="73" t="s">
        <v>35</v>
      </c>
      <c r="C30" s="90"/>
      <c r="D30" s="84"/>
      <c r="E30" s="85"/>
      <c r="F30" s="31">
        <v>3</v>
      </c>
      <c r="G30" s="32" t="str">
        <f>IF(F30="","",IF(F30=H30,"△",IF(F30&gt;H30,"○","●")))</f>
        <v>○</v>
      </c>
      <c r="H30" s="33">
        <v>1</v>
      </c>
      <c r="I30" s="31">
        <v>5</v>
      </c>
      <c r="J30" s="32" t="str">
        <f>IF(I30="","",IF(I30=K30,"△",IF(I30&gt;K30,"○","●")))</f>
        <v>○</v>
      </c>
      <c r="K30" s="33">
        <v>1</v>
      </c>
      <c r="L30" s="31">
        <v>3</v>
      </c>
      <c r="M30" s="32" t="str">
        <f t="shared" ref="M30:M35" si="36">IF(L30="","",IF(L30=N30,"△",IF(L30&gt;N30,"○","●")))</f>
        <v>○</v>
      </c>
      <c r="N30" s="33">
        <v>1</v>
      </c>
      <c r="O30" s="34">
        <v>4</v>
      </c>
      <c r="P30" s="35" t="str">
        <f t="shared" ref="P30:P37" si="37">IF(O30="","",IF(O30=Q30,"△",IF(O30&gt;Q30,"○","●")))</f>
        <v>○</v>
      </c>
      <c r="Q30" s="33">
        <v>1</v>
      </c>
      <c r="R30" s="79">
        <f>COUNTIF($C30:$Q31,R$40)</f>
        <v>6</v>
      </c>
      <c r="S30" s="79">
        <f>COUNTIF($C30:$Q31,S$40)</f>
        <v>0</v>
      </c>
      <c r="T30" s="79">
        <f>COUNTIF($C30:$Q31,T$40)</f>
        <v>0</v>
      </c>
      <c r="U30" s="81">
        <f>R30*3+T30</f>
        <v>18</v>
      </c>
      <c r="V30" s="71">
        <f>SUMIF($C$40:$Q$41,V$28,$C30:$Q31)</f>
        <v>24</v>
      </c>
      <c r="W30" s="71">
        <f>SUMIF($C$40:$Q$41,W$28,$C30:$Q31)</f>
        <v>5</v>
      </c>
      <c r="X30" s="70">
        <f>IFERROR(V30-W30,"")</f>
        <v>19</v>
      </c>
      <c r="Y30" s="71">
        <f>SUMPRODUCT(($U$30:$U$39*10^5+$X$30:$X$39&gt;U30*10^5+X30)*1)+1</f>
        <v>1</v>
      </c>
    </row>
    <row r="31" spans="2:36" ht="18.75" customHeight="1">
      <c r="B31" s="92"/>
      <c r="C31" s="86"/>
      <c r="D31" s="87"/>
      <c r="E31" s="88"/>
      <c r="F31" s="36"/>
      <c r="G31" s="37" t="str">
        <f>IF(F31="","",IF(F31=H31,"△",IF(F31&gt;H31,"○","●")))</f>
        <v/>
      </c>
      <c r="H31" s="38"/>
      <c r="I31" s="36">
        <v>4</v>
      </c>
      <c r="J31" s="37" t="str">
        <f>IF(I31="","",IF(I31=K31,"△",IF(I31&gt;K31,"○","●")))</f>
        <v>○</v>
      </c>
      <c r="K31" s="38">
        <v>0</v>
      </c>
      <c r="L31" s="36">
        <v>5</v>
      </c>
      <c r="M31" s="37" t="str">
        <f t="shared" si="36"/>
        <v>○</v>
      </c>
      <c r="N31" s="38">
        <v>1</v>
      </c>
      <c r="O31" s="39"/>
      <c r="P31" s="37" t="str">
        <f t="shared" si="37"/>
        <v/>
      </c>
      <c r="Q31" s="38"/>
      <c r="R31" s="80"/>
      <c r="S31" s="80"/>
      <c r="T31" s="80"/>
      <c r="U31" s="82"/>
      <c r="V31" s="72" t="e">
        <f>SUMIF([1]Sheet1!$C$15:$AF$15,[1]Sheet1!V$4,$C31:$AF31)</f>
        <v>#VALUE!</v>
      </c>
      <c r="W31" s="72" t="e">
        <f>SUMIF([1]Sheet1!$C$15:$AF$15,[1]Sheet1!W$4,$C31:$AF31)</f>
        <v>#VALUE!</v>
      </c>
      <c r="X31" s="71"/>
      <c r="Y31" s="72"/>
    </row>
    <row r="32" spans="2:36" ht="18.75" customHeight="1">
      <c r="B32" s="83" t="s">
        <v>36</v>
      </c>
      <c r="C32" s="40">
        <f>IF(H30="","",H30)</f>
        <v>1</v>
      </c>
      <c r="D32" s="41" t="str">
        <f t="shared" ref="D32:D39" si="38">IF(C32="","",IF(C32=E32,"△",IF(C32&gt;E32,"○","●")))</f>
        <v>●</v>
      </c>
      <c r="E32" s="42">
        <f>IF(F30="","",F30)</f>
        <v>3</v>
      </c>
      <c r="F32" s="90"/>
      <c r="G32" s="91"/>
      <c r="H32" s="85"/>
      <c r="I32" s="43">
        <v>7</v>
      </c>
      <c r="J32" s="32" t="str">
        <f>IF(I32="","",IF(I32=K32,"△",IF(I32&gt;K32,"○","●")))</f>
        <v>○</v>
      </c>
      <c r="K32" s="44">
        <v>1</v>
      </c>
      <c r="L32" s="43">
        <v>1</v>
      </c>
      <c r="M32" s="32" t="str">
        <f t="shared" si="36"/>
        <v>●</v>
      </c>
      <c r="N32" s="44">
        <v>4</v>
      </c>
      <c r="O32" s="45">
        <v>4</v>
      </c>
      <c r="P32" s="41" t="str">
        <f t="shared" si="37"/>
        <v>○</v>
      </c>
      <c r="Q32" s="44">
        <v>0</v>
      </c>
      <c r="R32" s="79">
        <f>COUNTIF($C32:$Q33,R$40)</f>
        <v>4</v>
      </c>
      <c r="S32" s="79">
        <f>COUNTIF($C32:$Q33,S$40)</f>
        <v>2</v>
      </c>
      <c r="T32" s="79">
        <f>COUNTIF($C32:$Q33,T$40)</f>
        <v>0</v>
      </c>
      <c r="U32" s="81">
        <f>R32*3+T32</f>
        <v>12</v>
      </c>
      <c r="V32" s="71">
        <f>SUMIF($C$40:$Q$41,V$28,$C32:$Q33)</f>
        <v>17</v>
      </c>
      <c r="W32" s="71">
        <f>SUMIF($C$40:$Q$41,W$28,$C32:$Q33)</f>
        <v>8</v>
      </c>
      <c r="X32" s="70">
        <f>IFERROR(V32-W32,"")</f>
        <v>9</v>
      </c>
      <c r="Y32" s="71">
        <f>SUMPRODUCT(($U$30:$U$39*10^5+$X$30:$X$39&gt;U32*10^5+X32)*1)+1</f>
        <v>2</v>
      </c>
    </row>
    <row r="33" spans="2:25" ht="18.75" customHeight="1">
      <c r="B33" s="83"/>
      <c r="C33" s="46" t="str">
        <f>IF(H31="","",H31)</f>
        <v/>
      </c>
      <c r="D33" s="47" t="str">
        <f t="shared" si="38"/>
        <v/>
      </c>
      <c r="E33" s="48" t="str">
        <f>IF(F31="","",F31)</f>
        <v/>
      </c>
      <c r="F33" s="86"/>
      <c r="G33" s="87"/>
      <c r="H33" s="88"/>
      <c r="I33" s="49"/>
      <c r="J33" s="37" t="str">
        <f>IF(I33="","",IF(I33=K33,"△",IF(I33&gt;K33,"○","●")))</f>
        <v/>
      </c>
      <c r="K33" s="50"/>
      <c r="L33" s="49">
        <v>1</v>
      </c>
      <c r="M33" s="37" t="str">
        <f t="shared" si="36"/>
        <v>○</v>
      </c>
      <c r="N33" s="50">
        <v>0</v>
      </c>
      <c r="O33" s="51">
        <v>3</v>
      </c>
      <c r="P33" s="47" t="str">
        <f t="shared" si="37"/>
        <v>○</v>
      </c>
      <c r="Q33" s="50">
        <v>0</v>
      </c>
      <c r="R33" s="80"/>
      <c r="S33" s="80"/>
      <c r="T33" s="80"/>
      <c r="U33" s="82"/>
      <c r="V33" s="72" t="e">
        <f>SUMIF([1]Sheet1!$C$15:$AF$15,[1]Sheet1!V$4,$C33:$AF33)</f>
        <v>#VALUE!</v>
      </c>
      <c r="W33" s="72" t="e">
        <f>SUMIF([1]Sheet1!$C$15:$AF$15,[1]Sheet1!W$4,$C33:$AF33)</f>
        <v>#VALUE!</v>
      </c>
      <c r="X33" s="71"/>
      <c r="Y33" s="72"/>
    </row>
    <row r="34" spans="2:25" ht="18.75" customHeight="1">
      <c r="B34" s="83" t="s">
        <v>37</v>
      </c>
      <c r="C34" s="40">
        <f>IF(K30="","",K30)</f>
        <v>1</v>
      </c>
      <c r="D34" s="41" t="str">
        <f t="shared" si="38"/>
        <v>●</v>
      </c>
      <c r="E34" s="42">
        <f>IF(I30="","",I30)</f>
        <v>5</v>
      </c>
      <c r="F34" s="40">
        <f>IF(K32="","",K32)</f>
        <v>1</v>
      </c>
      <c r="G34" s="41" t="str">
        <f t="shared" ref="G34:G39" si="39">IF(F34="","",IF(F34=H34,"△",IF(F34&gt;H34,"○","●")))</f>
        <v>●</v>
      </c>
      <c r="H34" s="42">
        <f>IF(I32="","",I32)</f>
        <v>7</v>
      </c>
      <c r="I34" s="84"/>
      <c r="J34" s="84"/>
      <c r="K34" s="89"/>
      <c r="L34" s="43">
        <v>0</v>
      </c>
      <c r="M34" s="32" t="str">
        <f t="shared" si="36"/>
        <v>●</v>
      </c>
      <c r="N34" s="44">
        <v>2</v>
      </c>
      <c r="O34" s="45">
        <v>4</v>
      </c>
      <c r="P34" s="41" t="str">
        <f t="shared" si="37"/>
        <v>○</v>
      </c>
      <c r="Q34" s="44">
        <v>3</v>
      </c>
      <c r="R34" s="79">
        <f>COUNTIF($C34:$Q35,R$40)</f>
        <v>2</v>
      </c>
      <c r="S34" s="79">
        <f>COUNTIF($C34:$Q35,S$40)</f>
        <v>4</v>
      </c>
      <c r="T34" s="79">
        <f>COUNTIF($C34:$Q35,T$40)</f>
        <v>0</v>
      </c>
      <c r="U34" s="81">
        <f>R34*3+T34</f>
        <v>6</v>
      </c>
      <c r="V34" s="71">
        <f>SUMIF($C$40:$Q$41,V$28,$C34:$Q35)</f>
        <v>8</v>
      </c>
      <c r="W34" s="71">
        <f>SUMIF($C$40:$Q$41,W$28,$C34:$Q35)</f>
        <v>22</v>
      </c>
      <c r="X34" s="70">
        <f>IFERROR(V34-W34,"")</f>
        <v>-14</v>
      </c>
      <c r="Y34" s="71">
        <f>SUMPRODUCT(($U$30:$U$39*10^5+$X$30:$X$39&gt;U34*10^5+X34)*1)+1</f>
        <v>4</v>
      </c>
    </row>
    <row r="35" spans="2:25" ht="18.75" customHeight="1">
      <c r="B35" s="83"/>
      <c r="C35" s="47">
        <f>IF(K31="","",K31)</f>
        <v>0</v>
      </c>
      <c r="D35" s="47" t="str">
        <f t="shared" si="38"/>
        <v>●</v>
      </c>
      <c r="E35" s="52">
        <f>IF(I31="","",I31)</f>
        <v>4</v>
      </c>
      <c r="F35" s="53" t="str">
        <f>IF(K33="","",K33)</f>
        <v/>
      </c>
      <c r="G35" s="47" t="str">
        <f t="shared" si="39"/>
        <v/>
      </c>
      <c r="H35" s="52" t="str">
        <f>IF(I33="","",I33)</f>
        <v/>
      </c>
      <c r="I35" s="86"/>
      <c r="J35" s="87"/>
      <c r="K35" s="88"/>
      <c r="L35" s="54"/>
      <c r="M35" s="37" t="str">
        <f t="shared" si="36"/>
        <v/>
      </c>
      <c r="N35" s="55"/>
      <c r="O35" s="56">
        <v>2</v>
      </c>
      <c r="P35" s="57" t="str">
        <f t="shared" si="37"/>
        <v>○</v>
      </c>
      <c r="Q35" s="55">
        <v>1</v>
      </c>
      <c r="R35" s="80"/>
      <c r="S35" s="80"/>
      <c r="T35" s="80"/>
      <c r="U35" s="82"/>
      <c r="V35" s="72" t="e">
        <f>SUMIF([1]Sheet1!$C$15:$AF$15,[1]Sheet1!V$4,$C35:$AF35)</f>
        <v>#VALUE!</v>
      </c>
      <c r="W35" s="72" t="e">
        <f>SUMIF([1]Sheet1!$C$15:$AF$15,[1]Sheet1!W$4,$C35:$AF35)</f>
        <v>#VALUE!</v>
      </c>
      <c r="X35" s="71"/>
      <c r="Y35" s="72"/>
    </row>
    <row r="36" spans="2:25" ht="18.75" customHeight="1">
      <c r="B36" s="83" t="s">
        <v>38</v>
      </c>
      <c r="C36" s="40">
        <f>IF(N30="","",N30)</f>
        <v>1</v>
      </c>
      <c r="D36" s="41" t="str">
        <f t="shared" si="38"/>
        <v>●</v>
      </c>
      <c r="E36" s="42">
        <f>IF(L30="","",L30)</f>
        <v>3</v>
      </c>
      <c r="F36" s="40">
        <f>IF(N32="","",N32)</f>
        <v>4</v>
      </c>
      <c r="G36" s="41" t="str">
        <f t="shared" si="39"/>
        <v>○</v>
      </c>
      <c r="H36" s="42">
        <f>IF(L32="","",L32)</f>
        <v>1</v>
      </c>
      <c r="I36" s="40">
        <f>IF(N34="","",N34)</f>
        <v>2</v>
      </c>
      <c r="J36" s="41" t="str">
        <f>IF(I36="","",IF(I36=K36,"△",IF(I36&gt;K36,"○","●")))</f>
        <v>○</v>
      </c>
      <c r="K36" s="42">
        <f>IF(L34="","",L34)</f>
        <v>0</v>
      </c>
      <c r="L36" s="84"/>
      <c r="M36" s="84"/>
      <c r="N36" s="85"/>
      <c r="O36" s="58">
        <v>2</v>
      </c>
      <c r="P36" s="59" t="str">
        <f t="shared" si="37"/>
        <v>●</v>
      </c>
      <c r="Q36" s="60">
        <v>3</v>
      </c>
      <c r="R36" s="79">
        <f>COUNTIF($C36:$Q37,R$40)</f>
        <v>2</v>
      </c>
      <c r="S36" s="79">
        <f>COUNTIF($C36:$Q37,S$40)</f>
        <v>4</v>
      </c>
      <c r="T36" s="79">
        <f>COUNTIF($C36:$Q37,T$40)</f>
        <v>0</v>
      </c>
      <c r="U36" s="81">
        <f>R36*3+T36</f>
        <v>6</v>
      </c>
      <c r="V36" s="71">
        <f>SUMIF($C$40:$Q$41,V$28,$C36:$Q37)</f>
        <v>10</v>
      </c>
      <c r="W36" s="71">
        <f>SUMIF($C$40:$Q$41,W$28,$C36:$Q37)</f>
        <v>13</v>
      </c>
      <c r="X36" s="70">
        <f>IFERROR(V36-W36,"")</f>
        <v>-3</v>
      </c>
      <c r="Y36" s="71">
        <f>SUMPRODUCT(($U$30:$U$39*10^5+$X$30:$X$39&gt;U36*10^5+X36)*1)+1</f>
        <v>3</v>
      </c>
    </row>
    <row r="37" spans="2:25" ht="18.75" customHeight="1">
      <c r="B37" s="83"/>
      <c r="C37" s="47">
        <f>IF(N31="","",N31)</f>
        <v>1</v>
      </c>
      <c r="D37" s="47" t="str">
        <f t="shared" si="38"/>
        <v>●</v>
      </c>
      <c r="E37" s="52">
        <f>IF(L31="","",L31)</f>
        <v>5</v>
      </c>
      <c r="F37" s="53">
        <f>IF(N33="","",N33)</f>
        <v>0</v>
      </c>
      <c r="G37" s="47" t="str">
        <f t="shared" si="39"/>
        <v>●</v>
      </c>
      <c r="H37" s="52">
        <f>IF(L33="","",L33)</f>
        <v>1</v>
      </c>
      <c r="I37" s="53" t="str">
        <f>IF(N35="","",N35)</f>
        <v/>
      </c>
      <c r="J37" s="47" t="str">
        <f>IF(I37="","",IF(I37=K37,"△",IF(I37&gt;K37,"○","●")))</f>
        <v/>
      </c>
      <c r="K37" s="52" t="str">
        <f>IF(L35="","",L35)</f>
        <v/>
      </c>
      <c r="L37" s="86"/>
      <c r="M37" s="87"/>
      <c r="N37" s="88"/>
      <c r="O37" s="39"/>
      <c r="P37" s="37" t="str">
        <f t="shared" si="37"/>
        <v/>
      </c>
      <c r="Q37" s="38"/>
      <c r="R37" s="80"/>
      <c r="S37" s="80"/>
      <c r="T37" s="80"/>
      <c r="U37" s="82"/>
      <c r="V37" s="72" t="e">
        <f>SUMIF([1]Sheet1!$C$15:$AF$15,[1]Sheet1!V$4,$C37:$AF37)</f>
        <v>#VALUE!</v>
      </c>
      <c r="W37" s="72" t="e">
        <f>SUMIF([1]Sheet1!$C$15:$AF$15,[1]Sheet1!W$4,$C37:$AF37)</f>
        <v>#VALUE!</v>
      </c>
      <c r="X37" s="71"/>
      <c r="Y37" s="72"/>
    </row>
    <row r="38" spans="2:25" ht="18.75" customHeight="1">
      <c r="B38" s="73" t="s">
        <v>39</v>
      </c>
      <c r="C38" s="40">
        <f>IF(Q30="","",Q30)</f>
        <v>1</v>
      </c>
      <c r="D38" s="41" t="str">
        <f t="shared" si="38"/>
        <v>●</v>
      </c>
      <c r="E38" s="42">
        <f>IF(O30="","",O30)</f>
        <v>4</v>
      </c>
      <c r="F38" s="40">
        <f>IF(Q32="","",Q32)</f>
        <v>0</v>
      </c>
      <c r="G38" s="41" t="str">
        <f t="shared" si="39"/>
        <v>●</v>
      </c>
      <c r="H38" s="42">
        <f>IF(O32="","",O32)</f>
        <v>4</v>
      </c>
      <c r="I38" s="40">
        <f>IF(Q34="","",Q34)</f>
        <v>3</v>
      </c>
      <c r="J38" s="41" t="str">
        <f>IF(I38="","",IF(I38=K38,"△",IF(I38&gt;K38,"○","●")))</f>
        <v>●</v>
      </c>
      <c r="K38" s="42">
        <f>IF(O34="","",O34)</f>
        <v>4</v>
      </c>
      <c r="L38" s="40">
        <f>IF(Q36="","",Q36)</f>
        <v>3</v>
      </c>
      <c r="M38" s="41" t="str">
        <f>IF(L38="","",IF(L38=N38,"△",IF(L38&gt;N38,"○","●")))</f>
        <v>○</v>
      </c>
      <c r="N38" s="42">
        <f>IF(O36="","",O36)</f>
        <v>2</v>
      </c>
      <c r="O38" s="75"/>
      <c r="P38" s="76"/>
      <c r="Q38" s="76"/>
      <c r="R38" s="79">
        <f>COUNTIF($C38:$Q39,R$40)</f>
        <v>1</v>
      </c>
      <c r="S38" s="79">
        <f>COUNTIF($C38:$Q39,S$40)</f>
        <v>5</v>
      </c>
      <c r="T38" s="79">
        <f>COUNTIF($C38:$Q39,T$40)</f>
        <v>0</v>
      </c>
      <c r="U38" s="81">
        <f>R38*3+T38</f>
        <v>3</v>
      </c>
      <c r="V38" s="71">
        <f>SUMIF($C$40:$Q$41,V$28,$C38:$Q39)</f>
        <v>8</v>
      </c>
      <c r="W38" s="71">
        <f>SUMIF($C$40:$Q$41,W$28,$C38:$Q39)</f>
        <v>19</v>
      </c>
      <c r="X38" s="70">
        <f>IFERROR(V38-W38,"")</f>
        <v>-11</v>
      </c>
      <c r="Y38" s="71">
        <f>SUMPRODUCT(($U$30:$U$39*10^5+$X$30:$X$39&gt;U38*10^5+X38)*1)+1</f>
        <v>5</v>
      </c>
    </row>
    <row r="39" spans="2:25" ht="18.75" customHeight="1">
      <c r="B39" s="74"/>
      <c r="C39" s="47" t="str">
        <f>IF(Q31="","",Q31)</f>
        <v/>
      </c>
      <c r="D39" s="47" t="str">
        <f t="shared" si="38"/>
        <v/>
      </c>
      <c r="E39" s="52" t="str">
        <f>IF(O31="","",O31)</f>
        <v/>
      </c>
      <c r="F39" s="47">
        <f>IF(Q33="","",Q33)</f>
        <v>0</v>
      </c>
      <c r="G39" s="47" t="str">
        <f t="shared" si="39"/>
        <v>●</v>
      </c>
      <c r="H39" s="52">
        <f>IF(O33="","",O33)</f>
        <v>3</v>
      </c>
      <c r="I39" s="47">
        <f>IF(Q35="","",Q35)</f>
        <v>1</v>
      </c>
      <c r="J39" s="47" t="str">
        <f>IF(I39="","",IF(I39=K39,"△",IF(I39&gt;K39,"○","●")))</f>
        <v>●</v>
      </c>
      <c r="K39" s="52">
        <f>IF(O35="","",O35)</f>
        <v>2</v>
      </c>
      <c r="L39" s="47" t="str">
        <f>IF(Q37="","",Q37)</f>
        <v/>
      </c>
      <c r="M39" s="47" t="str">
        <f>IF(L39="","",IF(L39=N39,"△",IF(L39&gt;N39,"○","●")))</f>
        <v/>
      </c>
      <c r="N39" s="52" t="str">
        <f>IF(O37="","",O37)</f>
        <v/>
      </c>
      <c r="O39" s="77"/>
      <c r="P39" s="78"/>
      <c r="Q39" s="78"/>
      <c r="R39" s="80"/>
      <c r="S39" s="80"/>
      <c r="T39" s="80"/>
      <c r="U39" s="82"/>
      <c r="V39" s="72" t="e">
        <f>SUMIF([1]Sheet1!$C$15:$AF$15,[1]Sheet1!V$4,$C39:$AF39)</f>
        <v>#VALUE!</v>
      </c>
      <c r="W39" s="72" t="e">
        <f>SUMIF([1]Sheet1!$C$15:$AF$15,[1]Sheet1!W$4,$C39:$AF39)</f>
        <v>#VALUE!</v>
      </c>
      <c r="X39" s="71"/>
      <c r="Y39" s="72"/>
    </row>
    <row r="40" spans="2:25" s="64" customFormat="1" ht="11.25" customHeight="1">
      <c r="C40" s="65" t="s">
        <v>19</v>
      </c>
      <c r="D40" s="65"/>
      <c r="E40" s="65" t="s">
        <v>20</v>
      </c>
      <c r="F40" s="65" t="s">
        <v>19</v>
      </c>
      <c r="G40" s="65"/>
      <c r="H40" s="65" t="s">
        <v>20</v>
      </c>
      <c r="I40" s="65" t="s">
        <v>19</v>
      </c>
      <c r="J40" s="65"/>
      <c r="K40" s="65" t="s">
        <v>20</v>
      </c>
      <c r="L40" s="65" t="s">
        <v>19</v>
      </c>
      <c r="M40" s="65"/>
      <c r="N40" s="65" t="s">
        <v>20</v>
      </c>
      <c r="O40" s="65" t="s">
        <v>19</v>
      </c>
      <c r="P40" s="65"/>
      <c r="Q40" s="65" t="s">
        <v>20</v>
      </c>
      <c r="R40" s="66" t="s">
        <v>21</v>
      </c>
      <c r="S40" s="66" t="s">
        <v>22</v>
      </c>
      <c r="T40" s="66" t="s">
        <v>23</v>
      </c>
    </row>
    <row r="41" spans="2:25" s="64" customFormat="1" ht="11.25" customHeight="1">
      <c r="C41" s="65" t="s">
        <v>19</v>
      </c>
      <c r="D41" s="65"/>
      <c r="E41" s="65" t="s">
        <v>20</v>
      </c>
      <c r="F41" s="65" t="s">
        <v>19</v>
      </c>
      <c r="G41" s="65"/>
      <c r="H41" s="65" t="s">
        <v>20</v>
      </c>
      <c r="I41" s="65" t="s">
        <v>19</v>
      </c>
      <c r="J41" s="65"/>
      <c r="K41" s="65" t="s">
        <v>20</v>
      </c>
      <c r="L41" s="65" t="s">
        <v>19</v>
      </c>
      <c r="M41" s="65"/>
      <c r="N41" s="65" t="s">
        <v>20</v>
      </c>
      <c r="O41" s="65" t="s">
        <v>19</v>
      </c>
      <c r="P41" s="65"/>
      <c r="Q41" s="65" t="s">
        <v>20</v>
      </c>
      <c r="R41" s="65"/>
      <c r="S41" s="65"/>
      <c r="T41" s="65"/>
    </row>
    <row r="42" spans="2:25" ht="45" customHeight="1"/>
    <row r="43" spans="2:25">
      <c r="T43" s="95" t="s">
        <v>1</v>
      </c>
      <c r="U43" s="96"/>
      <c r="V43" s="96"/>
      <c r="W43" s="96"/>
      <c r="X43" s="96"/>
      <c r="Y43" s="96"/>
    </row>
    <row r="44" spans="2:25">
      <c r="B44" s="97" t="s">
        <v>40</v>
      </c>
      <c r="C44" s="98" t="str">
        <f>IF(B46="","",B46)</f>
        <v>松　前</v>
      </c>
      <c r="D44" s="99"/>
      <c r="E44" s="100"/>
      <c r="F44" s="104" t="str">
        <f>IF(B48="","",B48)</f>
        <v>八　幡　</v>
      </c>
      <c r="G44" s="104"/>
      <c r="H44" s="104"/>
      <c r="I44" s="104" t="str">
        <f>IF(B50="","",B50)</f>
        <v>マットホワイト</v>
      </c>
      <c r="J44" s="104"/>
      <c r="K44" s="104"/>
      <c r="L44" s="104" t="str">
        <f>IF(B52="","",B52)</f>
        <v>鷲ノ木</v>
      </c>
      <c r="M44" s="104"/>
      <c r="N44" s="104"/>
      <c r="O44" s="105" t="str">
        <f>IF(B54="","",B54)</f>
        <v>ＣＯＲＡＺＯＮ</v>
      </c>
      <c r="P44" s="106"/>
      <c r="Q44" s="107"/>
      <c r="R44" s="93" t="s">
        <v>3</v>
      </c>
      <c r="S44" s="93" t="s">
        <v>4</v>
      </c>
      <c r="T44" s="93" t="s">
        <v>5</v>
      </c>
      <c r="U44" s="94" t="s">
        <v>6</v>
      </c>
      <c r="V44" s="94" t="s">
        <v>7</v>
      </c>
      <c r="W44" s="94" t="s">
        <v>8</v>
      </c>
      <c r="X44" s="94" t="s">
        <v>34</v>
      </c>
      <c r="Y44" s="94" t="s">
        <v>10</v>
      </c>
    </row>
    <row r="45" spans="2:25">
      <c r="B45" s="97"/>
      <c r="C45" s="101"/>
      <c r="D45" s="102"/>
      <c r="E45" s="103"/>
      <c r="F45" s="104"/>
      <c r="G45" s="79"/>
      <c r="H45" s="104"/>
      <c r="I45" s="104"/>
      <c r="J45" s="79"/>
      <c r="K45" s="104"/>
      <c r="L45" s="104"/>
      <c r="M45" s="104"/>
      <c r="N45" s="104"/>
      <c r="O45" s="108"/>
      <c r="P45" s="109"/>
      <c r="Q45" s="110"/>
      <c r="R45" s="80"/>
      <c r="S45" s="80"/>
      <c r="T45" s="80"/>
      <c r="U45" s="94"/>
      <c r="V45" s="94"/>
      <c r="W45" s="94"/>
      <c r="X45" s="94"/>
      <c r="Y45" s="94"/>
    </row>
    <row r="46" spans="2:25">
      <c r="B46" s="73" t="s">
        <v>41</v>
      </c>
      <c r="C46" s="90"/>
      <c r="D46" s="84"/>
      <c r="E46" s="85"/>
      <c r="F46" s="31">
        <v>0</v>
      </c>
      <c r="G46" s="32" t="str">
        <f>IF(F46="","",IF(F46=H46,"△",IF(F46&gt;H46,"○","●")))</f>
        <v>●</v>
      </c>
      <c r="H46" s="33">
        <v>2</v>
      </c>
      <c r="I46" s="31">
        <v>0</v>
      </c>
      <c r="J46" s="32" t="str">
        <f>IF(I46="","",IF(I46=K46,"△",IF(I46&gt;K46,"○","●")))</f>
        <v>△</v>
      </c>
      <c r="K46" s="33">
        <v>0</v>
      </c>
      <c r="L46" s="31">
        <v>0</v>
      </c>
      <c r="M46" s="32" t="str">
        <f>IF(L46="","",IF(L46=N46,"△",IF(L46&gt;N46,"○","●")))</f>
        <v>●</v>
      </c>
      <c r="N46" s="33">
        <v>2</v>
      </c>
      <c r="O46" s="34">
        <v>0</v>
      </c>
      <c r="P46" s="35" t="str">
        <f t="shared" ref="P46:P53" si="40">IF(O46="","",IF(O46=Q46,"△",IF(O46&gt;Q46,"○","●")))</f>
        <v>●</v>
      </c>
      <c r="Q46" s="33">
        <v>3</v>
      </c>
      <c r="R46" s="79">
        <f>COUNTIF($C46:$Q47,R$56)</f>
        <v>0</v>
      </c>
      <c r="S46" s="79">
        <f>COUNTIF($C46:$Q47,S$56)</f>
        <v>3</v>
      </c>
      <c r="T46" s="79">
        <f>COUNTIF($C46:$Q47,T$56)</f>
        <v>1</v>
      </c>
      <c r="U46" s="81">
        <f>R46*3+T46</f>
        <v>1</v>
      </c>
      <c r="V46" s="71">
        <f>SUMIF($C$56:$Q$57,V$44,$C46:$Q47)</f>
        <v>0</v>
      </c>
      <c r="W46" s="71">
        <f>SUMIF($C$56:$Q$57,W$44,$C46:$Q47)</f>
        <v>7</v>
      </c>
      <c r="X46" s="70">
        <f>IFERROR(V46-W46,"")</f>
        <v>-7</v>
      </c>
      <c r="Y46" s="71">
        <f>SUMPRODUCT(($U$46:$U$55*10^5+$X$46:$X$55&gt;U46*10^5+X46)*1)+1</f>
        <v>5</v>
      </c>
    </row>
    <row r="47" spans="2:25">
      <c r="B47" s="92"/>
      <c r="C47" s="86"/>
      <c r="D47" s="87"/>
      <c r="E47" s="88"/>
      <c r="F47" s="36"/>
      <c r="G47" s="37" t="str">
        <f>IF(F47="","",IF(F47=H47,"△",IF(F47&gt;H47,"○","●")))</f>
        <v/>
      </c>
      <c r="H47" s="38"/>
      <c r="I47" s="36"/>
      <c r="J47" s="37" t="str">
        <f>IF(I47="","",IF(I47=K47,"△",IF(I47&gt;K47,"○","●")))</f>
        <v/>
      </c>
      <c r="K47" s="38"/>
      <c r="L47" s="36"/>
      <c r="M47" s="37" t="str">
        <f t="shared" ref="M47:M49" si="41">IF(L47="","",IF(L47=N47,"△",IF(L47&gt;N47,"○","●")))</f>
        <v/>
      </c>
      <c r="N47" s="38"/>
      <c r="O47" s="39"/>
      <c r="P47" s="37" t="str">
        <f>IF(O47="","",IF(O47=Q47,"△",IF(O47&gt;Q47,"○","●")))</f>
        <v/>
      </c>
      <c r="Q47" s="38"/>
      <c r="R47" s="80"/>
      <c r="S47" s="80"/>
      <c r="T47" s="80"/>
      <c r="U47" s="82"/>
      <c r="V47" s="72">
        <f>SUMIF($C$15:$AF$15,V$4,$C47:$AF47)</f>
        <v>0</v>
      </c>
      <c r="W47" s="72">
        <f>SUMIF($C$15:$AF$15,W$4,$C47:$AF47)</f>
        <v>0</v>
      </c>
      <c r="X47" s="71"/>
      <c r="Y47" s="72"/>
    </row>
    <row r="48" spans="2:25">
      <c r="B48" s="83" t="s">
        <v>42</v>
      </c>
      <c r="C48" s="40">
        <f>IF(H46="","",H46)</f>
        <v>2</v>
      </c>
      <c r="D48" s="41" t="str">
        <f t="shared" ref="D48:D53" si="42">IF(C48="","",IF(C48=E48,"△",IF(C48&gt;E48,"○","●")))</f>
        <v>○</v>
      </c>
      <c r="E48" s="42">
        <f>IF(F46="","",F46)</f>
        <v>0</v>
      </c>
      <c r="F48" s="90"/>
      <c r="G48" s="91"/>
      <c r="H48" s="85"/>
      <c r="I48" s="43">
        <v>1</v>
      </c>
      <c r="J48" s="32" t="str">
        <f>IF(I48="","",IF(I48=K48,"△",IF(I48&gt;K48,"○","●")))</f>
        <v>○</v>
      </c>
      <c r="K48" s="44">
        <v>0</v>
      </c>
      <c r="L48" s="43">
        <v>1</v>
      </c>
      <c r="M48" s="32" t="str">
        <f>IF(L48="","",IF(L48=N48,"△",IF(L48&gt;N48,"○","●")))</f>
        <v>○</v>
      </c>
      <c r="N48" s="44">
        <v>0</v>
      </c>
      <c r="O48" s="45">
        <v>0</v>
      </c>
      <c r="P48" s="41" t="str">
        <f t="shared" si="40"/>
        <v>●</v>
      </c>
      <c r="Q48" s="44">
        <v>1</v>
      </c>
      <c r="R48" s="79">
        <f t="shared" ref="R48:T48" si="43">COUNTIF($C48:$Q49,R$56)</f>
        <v>3</v>
      </c>
      <c r="S48" s="79">
        <f t="shared" si="43"/>
        <v>1</v>
      </c>
      <c r="T48" s="79">
        <f t="shared" si="43"/>
        <v>0</v>
      </c>
      <c r="U48" s="81">
        <f t="shared" ref="U48" si="44">R48*3+T48</f>
        <v>9</v>
      </c>
      <c r="V48" s="71">
        <f t="shared" ref="V48:W48" si="45">SUMIF($C$56:$Q$57,V$44,$C48:$Q49)</f>
        <v>4</v>
      </c>
      <c r="W48" s="71">
        <f t="shared" si="45"/>
        <v>1</v>
      </c>
      <c r="X48" s="70">
        <f t="shared" ref="X48" si="46">IFERROR(V48-W48,"")</f>
        <v>3</v>
      </c>
      <c r="Y48" s="71">
        <f t="shared" ref="Y48" si="47">SUMPRODUCT(($U$46:$U$55*10^5+$X$46:$X$55&gt;U48*10^5+X48)*1)+1</f>
        <v>2</v>
      </c>
    </row>
    <row r="49" spans="2:27">
      <c r="B49" s="83"/>
      <c r="C49" s="46" t="str">
        <f>IF(H47="","",H47)</f>
        <v/>
      </c>
      <c r="D49" s="47" t="str">
        <f t="shared" si="42"/>
        <v/>
      </c>
      <c r="E49" s="48" t="str">
        <f>IF(F47="","",F47)</f>
        <v/>
      </c>
      <c r="F49" s="86"/>
      <c r="G49" s="87"/>
      <c r="H49" s="88"/>
      <c r="I49" s="49"/>
      <c r="J49" s="37" t="str">
        <f>IF(I49="","",IF(I49=K49,"△",IF(I49&gt;K49,"○","●")))</f>
        <v/>
      </c>
      <c r="K49" s="50"/>
      <c r="L49" s="49"/>
      <c r="M49" s="37" t="str">
        <f t="shared" si="41"/>
        <v/>
      </c>
      <c r="N49" s="50"/>
      <c r="O49" s="51"/>
      <c r="P49" s="47" t="str">
        <f t="shared" si="40"/>
        <v/>
      </c>
      <c r="Q49" s="50"/>
      <c r="R49" s="80"/>
      <c r="S49" s="80"/>
      <c r="T49" s="80"/>
      <c r="U49" s="82"/>
      <c r="V49" s="72">
        <f t="shared" ref="V49:W49" si="48">SUMIF($C$15:$AF$15,V$4,$C49:$AF49)</f>
        <v>0</v>
      </c>
      <c r="W49" s="72">
        <f t="shared" si="48"/>
        <v>0</v>
      </c>
      <c r="X49" s="71"/>
      <c r="Y49" s="72"/>
    </row>
    <row r="50" spans="2:27">
      <c r="B50" s="83" t="s">
        <v>43</v>
      </c>
      <c r="C50" s="40">
        <f>IF(K46="","",K46)</f>
        <v>0</v>
      </c>
      <c r="D50" s="41" t="str">
        <f t="shared" si="42"/>
        <v>△</v>
      </c>
      <c r="E50" s="42">
        <f>IF(I46="","",I46)</f>
        <v>0</v>
      </c>
      <c r="F50" s="40">
        <f>IF(K48="","",K48)</f>
        <v>0</v>
      </c>
      <c r="G50" s="41" t="str">
        <f>IF(F50="","",IF(F50=H50,"△",IF(F50&gt;H50,"○","●")))</f>
        <v>●</v>
      </c>
      <c r="H50" s="42">
        <f>IF(I48="","",I48)</f>
        <v>1</v>
      </c>
      <c r="I50" s="84"/>
      <c r="J50" s="84"/>
      <c r="K50" s="89"/>
      <c r="L50" s="43">
        <v>1</v>
      </c>
      <c r="M50" s="32" t="str">
        <f>IF(L50="","",IF(L50=N50,"△",IF(L50&gt;N50,"○","●")))</f>
        <v>○</v>
      </c>
      <c r="N50" s="44">
        <v>0</v>
      </c>
      <c r="O50" s="45">
        <v>2</v>
      </c>
      <c r="P50" s="41" t="str">
        <f>IF(O50="","",IF(O50=Q50,"△",IF(O50&gt;Q50,"○","●")))</f>
        <v>○</v>
      </c>
      <c r="Q50" s="44">
        <v>0</v>
      </c>
      <c r="R50" s="79">
        <f t="shared" ref="R50:T50" si="49">COUNTIF($C50:$Q51,R$56)</f>
        <v>2</v>
      </c>
      <c r="S50" s="79">
        <f t="shared" si="49"/>
        <v>1</v>
      </c>
      <c r="T50" s="79">
        <f t="shared" si="49"/>
        <v>1</v>
      </c>
      <c r="U50" s="81">
        <f t="shared" ref="U50" si="50">R50*3+T50</f>
        <v>7</v>
      </c>
      <c r="V50" s="71">
        <f t="shared" ref="V50:W50" si="51">SUMIF($C$56:$Q$57,V$44,$C50:$Q51)</f>
        <v>3</v>
      </c>
      <c r="W50" s="71">
        <f t="shared" si="51"/>
        <v>1</v>
      </c>
      <c r="X50" s="70">
        <f t="shared" ref="X50" si="52">IFERROR(V50-W50,"")</f>
        <v>2</v>
      </c>
      <c r="Y50" s="71">
        <f t="shared" ref="Y50" si="53">SUMPRODUCT(($U$46:$U$55*10^5+$X$46:$X$55&gt;U50*10^5+X50)*1)+1</f>
        <v>3</v>
      </c>
    </row>
    <row r="51" spans="2:27">
      <c r="B51" s="83"/>
      <c r="C51" s="47" t="str">
        <f>IF(K47="","",K47)</f>
        <v/>
      </c>
      <c r="D51" s="47" t="str">
        <f t="shared" si="42"/>
        <v/>
      </c>
      <c r="E51" s="52" t="str">
        <f>IF(I47="","",I47)</f>
        <v/>
      </c>
      <c r="F51" s="53" t="str">
        <f>IF(K49="","",K49)</f>
        <v/>
      </c>
      <c r="G51" s="47" t="str">
        <f>IF(F51="","",IF(F51=H51,"△",IF(F51&gt;H51,"○","●")))</f>
        <v/>
      </c>
      <c r="H51" s="52" t="str">
        <f>IF(I49="","",I49)</f>
        <v/>
      </c>
      <c r="I51" s="86"/>
      <c r="J51" s="87"/>
      <c r="K51" s="88"/>
      <c r="L51" s="54"/>
      <c r="M51" s="37" t="str">
        <f>IF(L51="","",IF(L51=N51,"△",IF(L51&gt;N51,"○","●")))</f>
        <v/>
      </c>
      <c r="N51" s="55"/>
      <c r="O51" s="56"/>
      <c r="P51" s="57" t="str">
        <f t="shared" si="40"/>
        <v/>
      </c>
      <c r="Q51" s="55"/>
      <c r="R51" s="80"/>
      <c r="S51" s="80"/>
      <c r="T51" s="80"/>
      <c r="U51" s="82"/>
      <c r="V51" s="72">
        <f t="shared" ref="V51:W51" si="54">SUMIF($C$15:$AF$15,V$4,$C51:$AF51)</f>
        <v>0</v>
      </c>
      <c r="W51" s="72">
        <f t="shared" si="54"/>
        <v>0</v>
      </c>
      <c r="X51" s="71"/>
      <c r="Y51" s="72"/>
    </row>
    <row r="52" spans="2:27">
      <c r="B52" s="83" t="s">
        <v>44</v>
      </c>
      <c r="C52" s="40">
        <f>IF(N46="","",N46)</f>
        <v>2</v>
      </c>
      <c r="D52" s="41" t="str">
        <f t="shared" si="42"/>
        <v>○</v>
      </c>
      <c r="E52" s="42">
        <f>IF(L46="","",L46)</f>
        <v>0</v>
      </c>
      <c r="F52" s="40">
        <f>IF(N48="","",N48)</f>
        <v>0</v>
      </c>
      <c r="G52" s="41" t="str">
        <f>IF(F52="","",IF(F52=H52,"△",IF(F52&gt;H52,"○","●")))</f>
        <v>●</v>
      </c>
      <c r="H52" s="42">
        <f>IF(L48="","",L48)</f>
        <v>1</v>
      </c>
      <c r="I52" s="40">
        <f>IF(N50="","",N50)</f>
        <v>0</v>
      </c>
      <c r="J52" s="41" t="str">
        <f>IF(I52="","",IF(I52=K52,"△",IF(I52&gt;K52,"○","●")))</f>
        <v>●</v>
      </c>
      <c r="K52" s="42">
        <f>IF(L50="","",L50)</f>
        <v>1</v>
      </c>
      <c r="L52" s="84"/>
      <c r="M52" s="84"/>
      <c r="N52" s="85"/>
      <c r="O52" s="58">
        <v>0</v>
      </c>
      <c r="P52" s="59" t="str">
        <f t="shared" si="40"/>
        <v>●</v>
      </c>
      <c r="Q52" s="60">
        <v>4</v>
      </c>
      <c r="R52" s="79">
        <f t="shared" ref="R52:T52" si="55">COUNTIF($C52:$Q53,R$56)</f>
        <v>1</v>
      </c>
      <c r="S52" s="79">
        <f t="shared" si="55"/>
        <v>3</v>
      </c>
      <c r="T52" s="79">
        <f t="shared" si="55"/>
        <v>0</v>
      </c>
      <c r="U52" s="81">
        <f t="shared" ref="U52" si="56">R52*3+T52</f>
        <v>3</v>
      </c>
      <c r="V52" s="71">
        <f t="shared" ref="V52:W52" si="57">SUMIF($C$56:$Q$57,V$44,$C52:$Q53)</f>
        <v>2</v>
      </c>
      <c r="W52" s="71">
        <f t="shared" si="57"/>
        <v>6</v>
      </c>
      <c r="X52" s="70">
        <f t="shared" ref="X52" si="58">IFERROR(V52-W52,"")</f>
        <v>-4</v>
      </c>
      <c r="Y52" s="71">
        <f t="shared" ref="Y52" si="59">SUMPRODUCT(($U$46:$U$55*10^5+$X$46:$X$55&gt;U52*10^5+X52)*1)+1</f>
        <v>4</v>
      </c>
    </row>
    <row r="53" spans="2:27">
      <c r="B53" s="83"/>
      <c r="C53" s="47" t="str">
        <f>IF(N47="","",N47)</f>
        <v/>
      </c>
      <c r="D53" s="47" t="str">
        <f t="shared" si="42"/>
        <v/>
      </c>
      <c r="E53" s="52" t="str">
        <f>IF(L47="","",L47)</f>
        <v/>
      </c>
      <c r="F53" s="53" t="str">
        <f>IF(N49="","",N49)</f>
        <v/>
      </c>
      <c r="G53" s="47" t="str">
        <f>IF(F53="","",IF(F53=H53,"△",IF(F53&gt;H53,"○","●")))</f>
        <v/>
      </c>
      <c r="H53" s="52" t="str">
        <f>IF(L49="","",L49)</f>
        <v/>
      </c>
      <c r="I53" s="53" t="str">
        <f>IF(N51="","",N51)</f>
        <v/>
      </c>
      <c r="J53" s="47" t="str">
        <f>IF(I53="","",IF(I53=K53,"△",IF(I53&gt;K53,"○","●")))</f>
        <v/>
      </c>
      <c r="K53" s="52" t="str">
        <f>IF(L51="","",L51)</f>
        <v/>
      </c>
      <c r="L53" s="86"/>
      <c r="M53" s="87"/>
      <c r="N53" s="88"/>
      <c r="O53" s="39"/>
      <c r="P53" s="37" t="str">
        <f t="shared" si="40"/>
        <v/>
      </c>
      <c r="Q53" s="38"/>
      <c r="R53" s="80"/>
      <c r="S53" s="80"/>
      <c r="T53" s="80"/>
      <c r="U53" s="82"/>
      <c r="V53" s="72">
        <f t="shared" ref="V53:W53" si="60">SUMIF($C$15:$AF$15,V$4,$C53:$AF53)</f>
        <v>0</v>
      </c>
      <c r="W53" s="72">
        <f t="shared" si="60"/>
        <v>0</v>
      </c>
      <c r="X53" s="71"/>
      <c r="Y53" s="72"/>
    </row>
    <row r="54" spans="2:27">
      <c r="B54" s="73" t="s">
        <v>45</v>
      </c>
      <c r="C54" s="40">
        <f>IF(Q46="","",Q46)</f>
        <v>3</v>
      </c>
      <c r="D54" s="41" t="str">
        <f>IF(C54="","",IF(C54=E54,"△",IF(C54&gt;E54,"○","●")))</f>
        <v>○</v>
      </c>
      <c r="E54" s="42">
        <f>IF(O46="","",O46)</f>
        <v>0</v>
      </c>
      <c r="F54" s="40">
        <f>IF(Q48="","",Q48)</f>
        <v>1</v>
      </c>
      <c r="G54" s="41" t="str">
        <f>IF(F54="","",IF(F54=H54,"△",IF(F54&gt;H54,"○","●")))</f>
        <v>○</v>
      </c>
      <c r="H54" s="42">
        <f>IF(O48="","",O48)</f>
        <v>0</v>
      </c>
      <c r="I54" s="40">
        <f>IF(Q50="","",Q50)</f>
        <v>0</v>
      </c>
      <c r="J54" s="41" t="str">
        <f t="shared" ref="J54:J55" si="61">IF(I54="","",IF(I54=K54,"△",IF(I54&gt;K54,"○","●")))</f>
        <v>●</v>
      </c>
      <c r="K54" s="42">
        <f>IF(O50="","",O50)</f>
        <v>2</v>
      </c>
      <c r="L54" s="40">
        <f>IF(Q52="","",Q52)</f>
        <v>4</v>
      </c>
      <c r="M54" s="41" t="str">
        <f t="shared" ref="M54:M55" si="62">IF(L54="","",IF(L54=N54,"△",IF(L54&gt;N54,"○","●")))</f>
        <v>○</v>
      </c>
      <c r="N54" s="42">
        <f>IF(O52="","",O52)</f>
        <v>0</v>
      </c>
      <c r="O54" s="75"/>
      <c r="P54" s="76"/>
      <c r="Q54" s="76"/>
      <c r="R54" s="79">
        <f t="shared" ref="R54:T54" si="63">COUNTIF($C54:$Q55,R$56)</f>
        <v>3</v>
      </c>
      <c r="S54" s="79">
        <f t="shared" si="63"/>
        <v>1</v>
      </c>
      <c r="T54" s="79">
        <f t="shared" si="63"/>
        <v>0</v>
      </c>
      <c r="U54" s="81">
        <f t="shared" ref="U54" si="64">R54*3+T54</f>
        <v>9</v>
      </c>
      <c r="V54" s="71">
        <f t="shared" ref="V54:W54" si="65">SUMIF($C$56:$Q$57,V$44,$C54:$Q55)</f>
        <v>8</v>
      </c>
      <c r="W54" s="71">
        <f t="shared" si="65"/>
        <v>2</v>
      </c>
      <c r="X54" s="70">
        <f t="shared" ref="X54" si="66">IFERROR(V54-W54,"")</f>
        <v>6</v>
      </c>
      <c r="Y54" s="71">
        <f t="shared" ref="Y54" si="67">SUMPRODUCT(($U$46:$U$55*10^5+$X$46:$X$55&gt;U54*10^5+X54)*1)+1</f>
        <v>1</v>
      </c>
    </row>
    <row r="55" spans="2:27">
      <c r="B55" s="74"/>
      <c r="C55" s="47" t="str">
        <f>IF(Q47="","",Q47)</f>
        <v/>
      </c>
      <c r="D55" s="47" t="str">
        <f t="shared" ref="D55" si="68">IF(C55="","",IF(C55=E55,"△",IF(C55&gt;E55,"○","●")))</f>
        <v/>
      </c>
      <c r="E55" s="52" t="str">
        <f>IF(O47="","",O47)</f>
        <v/>
      </c>
      <c r="F55" s="47" t="str">
        <f>IF(Q49="","",Q49)</f>
        <v/>
      </c>
      <c r="G55" s="47" t="str">
        <f t="shared" ref="G55" si="69">IF(F55="","",IF(F55=H55,"△",IF(F55&gt;H55,"○","●")))</f>
        <v/>
      </c>
      <c r="H55" s="52" t="str">
        <f>IF(O49="","",O49)</f>
        <v/>
      </c>
      <c r="I55" s="47" t="str">
        <f>IF(Q51="","",Q51)</f>
        <v/>
      </c>
      <c r="J55" s="47" t="str">
        <f t="shared" si="61"/>
        <v/>
      </c>
      <c r="K55" s="52" t="str">
        <f>IF(O51="","",O51)</f>
        <v/>
      </c>
      <c r="L55" s="47" t="str">
        <f>IF(Q53="","",Q53)</f>
        <v/>
      </c>
      <c r="M55" s="47" t="str">
        <f t="shared" si="62"/>
        <v/>
      </c>
      <c r="N55" s="52" t="str">
        <f>IF(O53="","",O53)</f>
        <v/>
      </c>
      <c r="O55" s="77"/>
      <c r="P55" s="78"/>
      <c r="Q55" s="78"/>
      <c r="R55" s="80"/>
      <c r="S55" s="80"/>
      <c r="T55" s="80"/>
      <c r="U55" s="82"/>
      <c r="V55" s="72">
        <f t="shared" ref="V55:W55" si="70">SUMIF($C$15:$AF$15,V$4,$C55:$AF55)</f>
        <v>0</v>
      </c>
      <c r="W55" s="72">
        <f t="shared" si="70"/>
        <v>0</v>
      </c>
      <c r="X55" s="71"/>
      <c r="Y55" s="72"/>
    </row>
    <row r="56" spans="2:27" s="64" customFormat="1" ht="11.25" customHeight="1">
      <c r="C56" s="65" t="s">
        <v>19</v>
      </c>
      <c r="D56" s="65"/>
      <c r="E56" s="65" t="s">
        <v>20</v>
      </c>
      <c r="F56" s="65" t="s">
        <v>19</v>
      </c>
      <c r="G56" s="65"/>
      <c r="H56" s="65" t="s">
        <v>20</v>
      </c>
      <c r="I56" s="65" t="s">
        <v>19</v>
      </c>
      <c r="J56" s="65"/>
      <c r="K56" s="65" t="s">
        <v>20</v>
      </c>
      <c r="L56" s="65" t="s">
        <v>19</v>
      </c>
      <c r="M56" s="65"/>
      <c r="N56" s="65" t="s">
        <v>20</v>
      </c>
      <c r="O56" s="65" t="s">
        <v>19</v>
      </c>
      <c r="P56" s="65"/>
      <c r="Q56" s="65" t="s">
        <v>20</v>
      </c>
      <c r="R56" s="66" t="s">
        <v>21</v>
      </c>
      <c r="S56" s="66" t="s">
        <v>22</v>
      </c>
      <c r="T56" s="66" t="s">
        <v>23</v>
      </c>
    </row>
    <row r="57" spans="2:27" s="64" customFormat="1" ht="11.25" customHeight="1">
      <c r="C57" s="65" t="s">
        <v>19</v>
      </c>
      <c r="D57" s="65"/>
      <c r="E57" s="65" t="s">
        <v>20</v>
      </c>
      <c r="F57" s="65" t="s">
        <v>19</v>
      </c>
      <c r="G57" s="65"/>
      <c r="H57" s="65" t="s">
        <v>20</v>
      </c>
      <c r="I57" s="65" t="s">
        <v>19</v>
      </c>
      <c r="J57" s="65"/>
      <c r="K57" s="65" t="s">
        <v>20</v>
      </c>
      <c r="L57" s="65" t="s">
        <v>19</v>
      </c>
      <c r="M57" s="65"/>
      <c r="N57" s="65" t="s">
        <v>20</v>
      </c>
      <c r="O57" s="65" t="s">
        <v>19</v>
      </c>
      <c r="P57" s="65"/>
      <c r="Q57" s="65" t="s">
        <v>20</v>
      </c>
      <c r="R57" s="65"/>
      <c r="S57" s="65"/>
      <c r="T57" s="65"/>
    </row>
    <row r="58" spans="2:27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2:27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</sheetData>
  <mergeCells count="166">
    <mergeCell ref="C5:E5"/>
    <mergeCell ref="F6:H6"/>
    <mergeCell ref="I7:K7"/>
    <mergeCell ref="L8:N8"/>
    <mergeCell ref="O9:Q9"/>
    <mergeCell ref="R10:T10"/>
    <mergeCell ref="B1:AH1"/>
    <mergeCell ref="AC3:AH3"/>
    <mergeCell ref="C4:E4"/>
    <mergeCell ref="F4:H4"/>
    <mergeCell ref="I4:K4"/>
    <mergeCell ref="L4:N4"/>
    <mergeCell ref="O4:Q4"/>
    <mergeCell ref="R4:T4"/>
    <mergeCell ref="U4:W4"/>
    <mergeCell ref="X4:Z4"/>
    <mergeCell ref="U16:W16"/>
    <mergeCell ref="X16:Z16"/>
    <mergeCell ref="C17:E17"/>
    <mergeCell ref="F18:H18"/>
    <mergeCell ref="I19:K19"/>
    <mergeCell ref="L20:N20"/>
    <mergeCell ref="U11:W11"/>
    <mergeCell ref="X12:Z12"/>
    <mergeCell ref="AO14:AQ14"/>
    <mergeCell ref="AC15:AH15"/>
    <mergeCell ref="C16:E16"/>
    <mergeCell ref="F16:H16"/>
    <mergeCell ref="I16:K16"/>
    <mergeCell ref="L16:N16"/>
    <mergeCell ref="O16:Q16"/>
    <mergeCell ref="R16:T16"/>
    <mergeCell ref="T27:Y27"/>
    <mergeCell ref="B28:B29"/>
    <mergeCell ref="C28:E29"/>
    <mergeCell ref="F28:H29"/>
    <mergeCell ref="I28:K29"/>
    <mergeCell ref="L28:N29"/>
    <mergeCell ref="W28:W29"/>
    <mergeCell ref="X28:X29"/>
    <mergeCell ref="Y28:Y29"/>
    <mergeCell ref="O28:Q29"/>
    <mergeCell ref="R28:R29"/>
    <mergeCell ref="S28:S29"/>
    <mergeCell ref="T28:T29"/>
    <mergeCell ref="U28:U29"/>
    <mergeCell ref="V28:V29"/>
    <mergeCell ref="O21:Q21"/>
    <mergeCell ref="R22:T22"/>
    <mergeCell ref="U23:W23"/>
    <mergeCell ref="W30:W31"/>
    <mergeCell ref="X30:X31"/>
    <mergeCell ref="Y30:Y31"/>
    <mergeCell ref="B32:B33"/>
    <mergeCell ref="F32:H33"/>
    <mergeCell ref="R32:R33"/>
    <mergeCell ref="S32:S33"/>
    <mergeCell ref="T32:T33"/>
    <mergeCell ref="U32:U33"/>
    <mergeCell ref="V32:V33"/>
    <mergeCell ref="W32:W33"/>
    <mergeCell ref="X32:X33"/>
    <mergeCell ref="Y32:Y33"/>
    <mergeCell ref="B30:B31"/>
    <mergeCell ref="C30:E31"/>
    <mergeCell ref="R30:R31"/>
    <mergeCell ref="S30:S31"/>
    <mergeCell ref="T30:T31"/>
    <mergeCell ref="U30:U31"/>
    <mergeCell ref="V30:V31"/>
    <mergeCell ref="X24:Z24"/>
    <mergeCell ref="X38:X39"/>
    <mergeCell ref="Y34:Y35"/>
    <mergeCell ref="B36:B37"/>
    <mergeCell ref="L36:N37"/>
    <mergeCell ref="R36:R37"/>
    <mergeCell ref="S36:S37"/>
    <mergeCell ref="T36:T37"/>
    <mergeCell ref="U36:U37"/>
    <mergeCell ref="V36:V37"/>
    <mergeCell ref="W36:W37"/>
    <mergeCell ref="X36:X37"/>
    <mergeCell ref="Y36:Y37"/>
    <mergeCell ref="B34:B35"/>
    <mergeCell ref="I34:K35"/>
    <mergeCell ref="R34:R35"/>
    <mergeCell ref="S34:S35"/>
    <mergeCell ref="T34:T35"/>
    <mergeCell ref="U34:U35"/>
    <mergeCell ref="V34:V35"/>
    <mergeCell ref="W34:W35"/>
    <mergeCell ref="X34:X35"/>
    <mergeCell ref="R44:R45"/>
    <mergeCell ref="S44:S45"/>
    <mergeCell ref="T44:T45"/>
    <mergeCell ref="U44:U45"/>
    <mergeCell ref="V44:V45"/>
    <mergeCell ref="W44:W45"/>
    <mergeCell ref="Y38:Y39"/>
    <mergeCell ref="T43:Y43"/>
    <mergeCell ref="B44:B45"/>
    <mergeCell ref="C44:E45"/>
    <mergeCell ref="F44:H45"/>
    <mergeCell ref="I44:K45"/>
    <mergeCell ref="L44:N45"/>
    <mergeCell ref="O44:Q45"/>
    <mergeCell ref="X44:X45"/>
    <mergeCell ref="Y44:Y45"/>
    <mergeCell ref="B38:B39"/>
    <mergeCell ref="O38:Q39"/>
    <mergeCell ref="R38:R39"/>
    <mergeCell ref="S38:S39"/>
    <mergeCell ref="T38:T39"/>
    <mergeCell ref="U38:U39"/>
    <mergeCell ref="V38:V39"/>
    <mergeCell ref="W38:W39"/>
    <mergeCell ref="X46:X47"/>
    <mergeCell ref="Y46:Y47"/>
    <mergeCell ref="B48:B49"/>
    <mergeCell ref="F48:H49"/>
    <mergeCell ref="R48:R49"/>
    <mergeCell ref="S48:S49"/>
    <mergeCell ref="T48:T49"/>
    <mergeCell ref="U48:U49"/>
    <mergeCell ref="V48:V49"/>
    <mergeCell ref="W48:W49"/>
    <mergeCell ref="X48:X49"/>
    <mergeCell ref="Y48:Y49"/>
    <mergeCell ref="B46:B47"/>
    <mergeCell ref="C46:E47"/>
    <mergeCell ref="R46:R47"/>
    <mergeCell ref="S46:S47"/>
    <mergeCell ref="T46:T47"/>
    <mergeCell ref="U46:U47"/>
    <mergeCell ref="V46:V47"/>
    <mergeCell ref="W46:W47"/>
    <mergeCell ref="Y50:Y51"/>
    <mergeCell ref="B52:B53"/>
    <mergeCell ref="L52:N53"/>
    <mergeCell ref="R52:R53"/>
    <mergeCell ref="S52:S53"/>
    <mergeCell ref="T52:T53"/>
    <mergeCell ref="U52:U53"/>
    <mergeCell ref="V52:V53"/>
    <mergeCell ref="W52:W53"/>
    <mergeCell ref="B50:B51"/>
    <mergeCell ref="I50:K51"/>
    <mergeCell ref="R50:R51"/>
    <mergeCell ref="S50:S51"/>
    <mergeCell ref="T50:T51"/>
    <mergeCell ref="U50:U51"/>
    <mergeCell ref="V50:V51"/>
    <mergeCell ref="W50:W51"/>
    <mergeCell ref="X50:X51"/>
    <mergeCell ref="X54:X55"/>
    <mergeCell ref="Y54:Y55"/>
    <mergeCell ref="X52:X53"/>
    <mergeCell ref="Y52:Y53"/>
    <mergeCell ref="B54:B55"/>
    <mergeCell ref="O54:Q55"/>
    <mergeCell ref="R54:R55"/>
    <mergeCell ref="S54:S55"/>
    <mergeCell ref="T54:T55"/>
    <mergeCell ref="U54:U55"/>
    <mergeCell ref="V54:V55"/>
    <mergeCell ref="W54:W5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KAWASHIMA</cp:lastModifiedBy>
  <dcterms:created xsi:type="dcterms:W3CDTF">2015-06-05T18:19:34Z</dcterms:created>
  <dcterms:modified xsi:type="dcterms:W3CDTF">2025-07-13T08:24:40Z</dcterms:modified>
</cp:coreProperties>
</file>