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f035841ca3c8580e/documents/2025/全日FS/"/>
    </mc:Choice>
  </mc:AlternateContent>
  <xr:revisionPtr revIDLastSave="0" documentId="8_{5B57F6C8-12CE-4605-BD32-C529CD2EE34C}" xr6:coauthVersionLast="47" xr6:coauthVersionMax="47" xr10:uidLastSave="{00000000-0000-0000-0000-000000000000}"/>
  <bookViews>
    <workbookView xWindow="-120" yWindow="-120" windowWidth="29040" windowHeight="15720" activeTab="4" xr2:uid="{B837115F-14CC-47BB-B98B-2CCF972BEF7D}"/>
  </bookViews>
  <sheets>
    <sheet name="A・F（鹿部）ブロック" sheetId="2" state="hidden" r:id="rId1"/>
    <sheet name="B・D（北斗A）ブロック " sheetId="3" state="hidden" r:id="rId2"/>
    <sheet name="E・H（北斗B）ブロック " sheetId="4" state="hidden" r:id="rId3"/>
    <sheet name="C・G（七重）ブロック  " sheetId="5" state="hidden" r:id="rId4"/>
    <sheet name="決勝T" sheetId="7" r:id="rId5"/>
    <sheet name="予選結果" sheetId="8" r:id="rId6"/>
  </sheets>
  <externalReferences>
    <externalReference r:id="rId7"/>
  </externalReferences>
  <definedNames>
    <definedName name="_xlnm.Print_Area" localSheetId="0">'A・F（鹿部）ブロック'!$A$1:$AO$28</definedName>
    <definedName name="_xlnm.Print_Area" localSheetId="1">'B・D（北斗A）ブロック '!$A$1:$AO$28</definedName>
    <definedName name="_xlnm.Print_Area" localSheetId="3">'C・G（七重）ブロック  '!$A$1:$AO$28</definedName>
    <definedName name="_xlnm.Print_Area" localSheetId="2">'E・H（北斗B）ブロック '!$A$1:$AO$28</definedName>
    <definedName name="_xlnm.Print_Area" localSheetId="4">決勝T!$A$1:$CY$48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39" i="7" l="1"/>
  <c r="AN11" i="5"/>
  <c r="AN9" i="5"/>
  <c r="AL9" i="5"/>
  <c r="AN7" i="5"/>
  <c r="AM11" i="5"/>
  <c r="AM9" i="5"/>
  <c r="AM7" i="5"/>
  <c r="AN5" i="5"/>
  <c r="AL7" i="5"/>
  <c r="R9" i="5"/>
  <c r="Q9" i="5"/>
  <c r="AE12" i="5"/>
  <c r="AC12" i="5"/>
  <c r="AB12" i="5"/>
  <c r="Z12" i="5"/>
  <c r="Z11" i="5"/>
  <c r="AI11" i="5"/>
  <c r="Y12" i="5"/>
  <c r="W12" i="5"/>
  <c r="AL11" i="5"/>
  <c r="AC11" i="5"/>
  <c r="W11" i="5"/>
  <c r="AB10" i="5"/>
  <c r="Z10" i="5"/>
  <c r="Y10" i="5"/>
  <c r="W10" i="5"/>
  <c r="W9" i="5"/>
  <c r="AI9" i="5"/>
  <c r="AF9" i="5"/>
  <c r="Z9" i="5"/>
  <c r="Y8" i="5"/>
  <c r="W8" i="5"/>
  <c r="AI7" i="5"/>
  <c r="AF7" i="5"/>
  <c r="AC7" i="5"/>
  <c r="W7" i="5"/>
  <c r="AM5" i="5"/>
  <c r="AL5" i="5"/>
  <c r="AI5" i="5"/>
  <c r="AF5" i="5"/>
  <c r="AC5" i="5"/>
  <c r="Z5" i="5"/>
  <c r="AF3" i="5"/>
  <c r="AC3" i="5"/>
  <c r="Z3" i="5"/>
  <c r="W3" i="5"/>
  <c r="J12" i="5"/>
  <c r="H12" i="5"/>
  <c r="G12" i="5"/>
  <c r="E12" i="5"/>
  <c r="D12" i="5"/>
  <c r="B12" i="5"/>
  <c r="S11" i="5"/>
  <c r="R11" i="5"/>
  <c r="Q11" i="5"/>
  <c r="N11" i="5"/>
  <c r="H11" i="5"/>
  <c r="E11" i="5"/>
  <c r="B11" i="5"/>
  <c r="G10" i="5"/>
  <c r="E10" i="5"/>
  <c r="D10" i="5"/>
  <c r="B10" i="5"/>
  <c r="S9" i="5"/>
  <c r="N9" i="5"/>
  <c r="K9" i="5"/>
  <c r="E9" i="5"/>
  <c r="B9" i="5"/>
  <c r="D8" i="5"/>
  <c r="B8" i="5"/>
  <c r="S7" i="5"/>
  <c r="R7" i="5"/>
  <c r="Q7" i="5"/>
  <c r="N7" i="5"/>
  <c r="K7" i="5"/>
  <c r="H7" i="5"/>
  <c r="B7" i="5"/>
  <c r="S5" i="5"/>
  <c r="R5" i="5"/>
  <c r="Q5" i="5"/>
  <c r="N5" i="5"/>
  <c r="K5" i="5"/>
  <c r="H5" i="5"/>
  <c r="E5" i="5"/>
  <c r="K3" i="5"/>
  <c r="H3" i="5"/>
  <c r="E3" i="5"/>
  <c r="B3" i="5"/>
  <c r="AB10" i="2"/>
  <c r="Z10" i="2"/>
  <c r="Z9" i="2"/>
  <c r="AF9" i="2"/>
  <c r="Y10" i="2"/>
  <c r="W10" i="2"/>
  <c r="AM9" i="2"/>
  <c r="AL9" i="2"/>
  <c r="AI9" i="2"/>
  <c r="W9" i="2"/>
  <c r="Y8" i="2"/>
  <c r="W8" i="2"/>
  <c r="W7" i="2"/>
  <c r="AF7" i="2"/>
  <c r="AM7" i="2"/>
  <c r="AL7" i="2"/>
  <c r="AI7" i="2"/>
  <c r="AC7" i="2"/>
  <c r="AM5" i="2"/>
  <c r="AL5" i="2"/>
  <c r="AI5" i="2"/>
  <c r="AF5" i="2"/>
  <c r="AC5" i="2"/>
  <c r="Z5" i="2"/>
  <c r="AC3" i="2"/>
  <c r="Z3" i="2"/>
  <c r="W3" i="2"/>
  <c r="G10" i="2"/>
  <c r="E10" i="2"/>
  <c r="E9" i="2"/>
  <c r="D10" i="2"/>
  <c r="B10" i="2"/>
  <c r="B9" i="2"/>
  <c r="R9" i="2"/>
  <c r="Q9" i="2"/>
  <c r="N9" i="2"/>
  <c r="D8" i="2"/>
  <c r="B8" i="2"/>
  <c r="B7" i="2"/>
  <c r="K7" i="2"/>
  <c r="R7" i="2"/>
  <c r="N7" i="2"/>
  <c r="Q7" i="2"/>
  <c r="H7" i="2"/>
  <c r="R5" i="2"/>
  <c r="Q5" i="2"/>
  <c r="N5" i="2"/>
  <c r="K5" i="2"/>
  <c r="H5" i="2"/>
  <c r="E5" i="2"/>
  <c r="H3" i="2"/>
  <c r="E3" i="2"/>
  <c r="B3" i="2"/>
  <c r="S16" i="2"/>
  <c r="Q16" i="2"/>
  <c r="W20" i="5"/>
  <c r="AB10" i="4"/>
  <c r="Z10" i="4"/>
  <c r="Z9" i="4"/>
  <c r="Y10" i="4"/>
  <c r="W10" i="4"/>
  <c r="W9" i="4"/>
  <c r="AF9" i="4"/>
  <c r="AM9" i="4"/>
  <c r="AL9" i="4"/>
  <c r="Y8" i="4"/>
  <c r="W8" i="4"/>
  <c r="W7" i="4"/>
  <c r="AF7" i="4"/>
  <c r="AM7" i="4"/>
  <c r="AL7" i="4"/>
  <c r="AC7" i="4"/>
  <c r="AM5" i="4"/>
  <c r="AL5" i="4"/>
  <c r="AF5" i="4"/>
  <c r="AC5" i="4"/>
  <c r="Z5" i="4"/>
  <c r="G10" i="4"/>
  <c r="E10" i="4"/>
  <c r="E9" i="4"/>
  <c r="D10" i="4"/>
  <c r="B10" i="4"/>
  <c r="B9" i="4"/>
  <c r="R9" i="4"/>
  <c r="Q9" i="4"/>
  <c r="D8" i="4"/>
  <c r="B8" i="4"/>
  <c r="B7" i="4"/>
  <c r="K7" i="4"/>
  <c r="R7" i="4"/>
  <c r="Q7" i="4"/>
  <c r="H7" i="4"/>
  <c r="R5" i="4"/>
  <c r="Q5" i="4"/>
  <c r="K5" i="4"/>
  <c r="H5" i="4"/>
  <c r="E5" i="4"/>
  <c r="AB10" i="3"/>
  <c r="Z10" i="3"/>
  <c r="Z9" i="3"/>
  <c r="Y10" i="3"/>
  <c r="W10" i="3"/>
  <c r="W9" i="3"/>
  <c r="AF9" i="3"/>
  <c r="AM9" i="3"/>
  <c r="AL9" i="3"/>
  <c r="AI9" i="3"/>
  <c r="Y8" i="3"/>
  <c r="W8" i="3"/>
  <c r="W7" i="3"/>
  <c r="AF7" i="3"/>
  <c r="AM7" i="3"/>
  <c r="AL7" i="3"/>
  <c r="AC7" i="3"/>
  <c r="AM5" i="3"/>
  <c r="AL5" i="3"/>
  <c r="AF5" i="3"/>
  <c r="AC5" i="3"/>
  <c r="Z5" i="3"/>
  <c r="G10" i="3"/>
  <c r="E10" i="3"/>
  <c r="E9" i="3"/>
  <c r="D10" i="3"/>
  <c r="B10" i="3"/>
  <c r="B9" i="3"/>
  <c r="R9" i="3"/>
  <c r="Q9" i="3"/>
  <c r="D8" i="3"/>
  <c r="B8" i="3"/>
  <c r="B7" i="3"/>
  <c r="K7" i="3"/>
  <c r="R7" i="3"/>
  <c r="Q7" i="3"/>
  <c r="H7" i="3"/>
  <c r="R5" i="3"/>
  <c r="Q5" i="3"/>
  <c r="N5" i="3"/>
  <c r="K5" i="3"/>
  <c r="H5" i="3"/>
  <c r="E5" i="3"/>
  <c r="AE36" i="7"/>
  <c r="AE35" i="7"/>
  <c r="AE39" i="7"/>
  <c r="AE38" i="7"/>
  <c r="BB30" i="7"/>
  <c r="D30" i="7"/>
  <c r="K9" i="2"/>
  <c r="AI7" i="4"/>
  <c r="AI5" i="4"/>
  <c r="AI9" i="4"/>
  <c r="N5" i="4"/>
  <c r="K9" i="4"/>
  <c r="N7" i="4"/>
  <c r="N9" i="4"/>
  <c r="K9" i="3"/>
  <c r="N9" i="3"/>
  <c r="N7" i="3"/>
  <c r="AI7" i="3"/>
  <c r="AI5" i="3"/>
  <c r="CJ36" i="7"/>
  <c r="CJ35" i="7"/>
  <c r="CJ38" i="7"/>
  <c r="AH24" i="5"/>
  <c r="AN23" i="5"/>
  <c r="AA24" i="5"/>
  <c r="AL23" i="5"/>
  <c r="M24" i="5"/>
  <c r="S23" i="5"/>
  <c r="F24" i="5"/>
  <c r="Q23" i="5"/>
  <c r="AH23" i="5"/>
  <c r="AN24" i="5"/>
  <c r="AA23" i="5"/>
  <c r="AL24" i="5"/>
  <c r="M23" i="5"/>
  <c r="S24" i="5"/>
  <c r="F23" i="5"/>
  <c r="Q24" i="5"/>
  <c r="AH21" i="5"/>
  <c r="AN20" i="5"/>
  <c r="AA21" i="5"/>
  <c r="AL20" i="5"/>
  <c r="M21" i="5"/>
  <c r="S20" i="5"/>
  <c r="F21" i="5"/>
  <c r="Q20" i="5"/>
  <c r="AH20" i="5"/>
  <c r="AN21" i="5"/>
  <c r="AA20" i="5"/>
  <c r="AL21" i="5"/>
  <c r="M20" i="5"/>
  <c r="S21" i="5"/>
  <c r="F20" i="5"/>
  <c r="Q21" i="5"/>
  <c r="AH18" i="5"/>
  <c r="AN17" i="5"/>
  <c r="AA18" i="5"/>
  <c r="AL17" i="5"/>
  <c r="W18" i="5"/>
  <c r="W21" i="5"/>
  <c r="W23" i="5"/>
  <c r="W24" i="5"/>
  <c r="M18" i="5"/>
  <c r="S17" i="5"/>
  <c r="F18" i="5"/>
  <c r="Q17" i="5"/>
  <c r="B18" i="5"/>
  <c r="B20" i="5"/>
  <c r="B21" i="5"/>
  <c r="B23" i="5"/>
  <c r="B24" i="5"/>
  <c r="AH17" i="5"/>
  <c r="AN18" i="5"/>
  <c r="AA17" i="5"/>
  <c r="AL18" i="5"/>
  <c r="M17" i="5"/>
  <c r="S18" i="5"/>
  <c r="F17" i="5"/>
  <c r="Q18" i="5"/>
  <c r="W13" i="4"/>
  <c r="AA12" i="4"/>
  <c r="W12" i="4"/>
  <c r="B13" i="4"/>
  <c r="F12" i="4"/>
  <c r="B12" i="4"/>
  <c r="W13" i="3"/>
  <c r="AA12" i="3"/>
  <c r="W12" i="3"/>
  <c r="B13" i="3"/>
  <c r="F12" i="3"/>
  <c r="B12" i="3"/>
  <c r="AN20" i="4"/>
  <c r="AL20" i="4"/>
  <c r="AH20" i="4"/>
  <c r="AA20" i="4"/>
  <c r="S20" i="4"/>
  <c r="Q20" i="4"/>
  <c r="M20" i="4"/>
  <c r="F20" i="4"/>
  <c r="AN18" i="4"/>
  <c r="AL18" i="4"/>
  <c r="AH18" i="4"/>
  <c r="AA18" i="4"/>
  <c r="S18" i="4"/>
  <c r="Q18" i="4"/>
  <c r="M18" i="4"/>
  <c r="F18" i="4"/>
  <c r="AN16" i="4"/>
  <c r="AL16" i="4"/>
  <c r="AH16" i="4"/>
  <c r="AA16" i="4"/>
  <c r="S16" i="4"/>
  <c r="Q16" i="4"/>
  <c r="M16" i="4"/>
  <c r="F16" i="4"/>
  <c r="AC3" i="4"/>
  <c r="Z3" i="4"/>
  <c r="W3" i="4"/>
  <c r="H3" i="4"/>
  <c r="E3" i="4"/>
  <c r="B3" i="4"/>
  <c r="AN20" i="3"/>
  <c r="AL20" i="3"/>
  <c r="AH20" i="3"/>
  <c r="AA20" i="3"/>
  <c r="S20" i="3"/>
  <c r="Q20" i="3"/>
  <c r="M20" i="3"/>
  <c r="F20" i="3"/>
  <c r="AN18" i="3"/>
  <c r="AL18" i="3"/>
  <c r="AH18" i="3"/>
  <c r="AA18" i="3"/>
  <c r="S18" i="3"/>
  <c r="Q18" i="3"/>
  <c r="M18" i="3"/>
  <c r="F18" i="3"/>
  <c r="AN16" i="3"/>
  <c r="AL16" i="3"/>
  <c r="AH16" i="3"/>
  <c r="AA16" i="3"/>
  <c r="S16" i="3"/>
  <c r="Q16" i="3"/>
  <c r="M16" i="3"/>
  <c r="F16" i="3"/>
  <c r="AC3" i="3"/>
  <c r="Z3" i="3"/>
  <c r="W3" i="3"/>
  <c r="H3" i="3"/>
  <c r="E3" i="3"/>
  <c r="B3" i="3"/>
  <c r="AN20" i="2"/>
  <c r="M20" i="2"/>
  <c r="AN18" i="2"/>
  <c r="AN16" i="2"/>
  <c r="S20" i="2"/>
  <c r="S18" i="2"/>
  <c r="AL20" i="2"/>
  <c r="AL18" i="2"/>
  <c r="AL16" i="2"/>
  <c r="Q20" i="2"/>
  <c r="Q18" i="2"/>
  <c r="AH20" i="2"/>
  <c r="AA20" i="2"/>
  <c r="AH18" i="2"/>
  <c r="AA18" i="2"/>
  <c r="AH16" i="2"/>
  <c r="AA16" i="2"/>
  <c r="F18" i="2"/>
  <c r="M18" i="2"/>
  <c r="F20" i="2"/>
  <c r="M16" i="2"/>
  <c r="F16" i="2"/>
</calcChain>
</file>

<file path=xl/sharedStrings.xml><?xml version="1.0" encoding="utf-8"?>
<sst xmlns="http://schemas.openxmlformats.org/spreadsheetml/2006/main" count="665" uniqueCount="202">
  <si>
    <t>Aブロック</t>
    <phoneticPr fontId="1"/>
  </si>
  <si>
    <t>Bブロック</t>
    <phoneticPr fontId="1"/>
  </si>
  <si>
    <t>Cブロック</t>
    <phoneticPr fontId="1"/>
  </si>
  <si>
    <t>Dブロック</t>
    <phoneticPr fontId="1"/>
  </si>
  <si>
    <t>Eブロック</t>
    <phoneticPr fontId="1"/>
  </si>
  <si>
    <t>Fブロック</t>
    <phoneticPr fontId="1"/>
  </si>
  <si>
    <t>Gブロック</t>
    <phoneticPr fontId="1"/>
  </si>
  <si>
    <t>Hブロック</t>
    <phoneticPr fontId="1"/>
  </si>
  <si>
    <t>⑩</t>
    <phoneticPr fontId="1"/>
  </si>
  <si>
    <t>⑦</t>
    <phoneticPr fontId="1"/>
  </si>
  <si>
    <t>⑧</t>
    <phoneticPr fontId="1"/>
  </si>
  <si>
    <t>⑨</t>
    <phoneticPr fontId="1"/>
  </si>
  <si>
    <t>A1</t>
    <phoneticPr fontId="1"/>
  </si>
  <si>
    <t>H2</t>
    <phoneticPr fontId="1"/>
  </si>
  <si>
    <t>B1</t>
    <phoneticPr fontId="1"/>
  </si>
  <si>
    <t>G2</t>
    <phoneticPr fontId="1"/>
  </si>
  <si>
    <t>C1</t>
    <phoneticPr fontId="1"/>
  </si>
  <si>
    <t>F2</t>
    <phoneticPr fontId="1"/>
  </si>
  <si>
    <t>D1</t>
    <phoneticPr fontId="1"/>
  </si>
  <si>
    <t>E2</t>
    <phoneticPr fontId="1"/>
  </si>
  <si>
    <t>E1</t>
    <phoneticPr fontId="1"/>
  </si>
  <si>
    <t>D2</t>
    <phoneticPr fontId="1"/>
  </si>
  <si>
    <t>F1</t>
    <phoneticPr fontId="1"/>
  </si>
  <si>
    <t>C2</t>
    <phoneticPr fontId="1"/>
  </si>
  <si>
    <t>G1</t>
    <phoneticPr fontId="1"/>
  </si>
  <si>
    <t>B2</t>
    <phoneticPr fontId="1"/>
  </si>
  <si>
    <t>H1</t>
    <phoneticPr fontId="1"/>
  </si>
  <si>
    <t>A2</t>
    <phoneticPr fontId="1"/>
  </si>
  <si>
    <t>リオマール</t>
    <phoneticPr fontId="1"/>
  </si>
  <si>
    <t>AVENDA FC U12</t>
    <phoneticPr fontId="1"/>
  </si>
  <si>
    <t>勝点</t>
    <rPh sb="0" eb="2">
      <t>カｔ</t>
    </rPh>
    <phoneticPr fontId="1"/>
  </si>
  <si>
    <t>得失点</t>
    <rPh sb="0" eb="3">
      <t>トクシッテン</t>
    </rPh>
    <phoneticPr fontId="1"/>
  </si>
  <si>
    <t>得点</t>
    <rPh sb="0" eb="2">
      <t>トクテｎ</t>
    </rPh>
    <phoneticPr fontId="1"/>
  </si>
  <si>
    <t>失点</t>
    <rPh sb="0" eb="2">
      <t>シｔｔ</t>
    </rPh>
    <phoneticPr fontId="1"/>
  </si>
  <si>
    <t>順位</t>
    <rPh sb="0" eb="2">
      <t>ジュン</t>
    </rPh>
    <phoneticPr fontId="1"/>
  </si>
  <si>
    <t>ジュニホワイト</t>
    <phoneticPr fontId="1"/>
  </si>
  <si>
    <t>−</t>
    <phoneticPr fontId="1"/>
  </si>
  <si>
    <t>フロンティア</t>
    <phoneticPr fontId="1"/>
  </si>
  <si>
    <t>ゴール使用</t>
    <rPh sb="3" eb="5">
      <t>シヨ</t>
    </rPh>
    <phoneticPr fontId="1"/>
  </si>
  <si>
    <t>12:50～</t>
    <phoneticPr fontId="1"/>
  </si>
  <si>
    <t>9:30～</t>
    <phoneticPr fontId="1"/>
  </si>
  <si>
    <t>試合時間</t>
    <rPh sb="0" eb="4">
      <t>シア</t>
    </rPh>
    <phoneticPr fontId="1"/>
  </si>
  <si>
    <t>チーム名</t>
    <phoneticPr fontId="1"/>
  </si>
  <si>
    <t xml:space="preserve">VS  </t>
    <phoneticPr fontId="1"/>
  </si>
  <si>
    <t>審判</t>
    <rPh sb="0" eb="2">
      <t>シｎ</t>
    </rPh>
    <phoneticPr fontId="1"/>
  </si>
  <si>
    <t>第１試合</t>
    <rPh sb="0" eb="1">
      <t>ダ</t>
    </rPh>
    <phoneticPr fontId="1"/>
  </si>
  <si>
    <t>第２試合</t>
    <rPh sb="0" eb="1">
      <t>ダ</t>
    </rPh>
    <phoneticPr fontId="1"/>
  </si>
  <si>
    <t>第３試合</t>
    <rPh sb="0" eb="1">
      <t>ダ</t>
    </rPh>
    <phoneticPr fontId="1"/>
  </si>
  <si>
    <t>第36回全日本少年フットサル大会函館予選</t>
    <rPh sb="0" eb="1">
      <t>９</t>
    </rPh>
    <phoneticPr fontId="1"/>
  </si>
  <si>
    <t>函館港FC</t>
    <phoneticPr fontId="1"/>
  </si>
  <si>
    <t>プレイフル函館ジュニア</t>
    <phoneticPr fontId="1"/>
  </si>
  <si>
    <t>知内松前FC</t>
    <phoneticPr fontId="1"/>
  </si>
  <si>
    <t>EagleJr.FC</t>
    <phoneticPr fontId="1"/>
  </si>
  <si>
    <t>サン・スポ2nd</t>
    <phoneticPr fontId="1"/>
  </si>
  <si>
    <t>桔梗サッカー少年団</t>
    <phoneticPr fontId="1"/>
  </si>
  <si>
    <t>【試合時間】１２分–３分–１２分</t>
    <phoneticPr fontId="1"/>
  </si>
  <si>
    <t>9:40～</t>
    <phoneticPr fontId="1"/>
  </si>
  <si>
    <t>12:40～</t>
    <phoneticPr fontId="1"/>
  </si>
  <si>
    <t>インターバル</t>
  </si>
  <si>
    <t>インターバル</t>
    <phoneticPr fontId="1"/>
  </si>
  <si>
    <t>鷲の木</t>
    <phoneticPr fontId="1"/>
  </si>
  <si>
    <t>ＭＡＴ</t>
    <phoneticPr fontId="1"/>
  </si>
  <si>
    <t>グランツ</t>
    <phoneticPr fontId="1"/>
  </si>
  <si>
    <t>せたな</t>
    <phoneticPr fontId="1"/>
  </si>
  <si>
    <t>函館西部</t>
    <phoneticPr fontId="1"/>
  </si>
  <si>
    <t>桔梗</t>
    <phoneticPr fontId="1"/>
  </si>
  <si>
    <t>知内松前</t>
    <phoneticPr fontId="1"/>
  </si>
  <si>
    <t>八雲</t>
    <rPh sb="0" eb="2">
      <t>ヤクモ</t>
    </rPh>
    <phoneticPr fontId="1"/>
  </si>
  <si>
    <t>CORAZON</t>
    <phoneticPr fontId="1"/>
  </si>
  <si>
    <t>プレイフルSUN</t>
    <phoneticPr fontId="1"/>
  </si>
  <si>
    <t>プレイフルジュニア</t>
    <phoneticPr fontId="1"/>
  </si>
  <si>
    <t>スクール</t>
    <phoneticPr fontId="1"/>
  </si>
  <si>
    <t>第1試合</t>
    <rPh sb="0" eb="1">
      <t>ダイ</t>
    </rPh>
    <rPh sb="2" eb="4">
      <t>シアイ</t>
    </rPh>
    <phoneticPr fontId="1"/>
  </si>
  <si>
    <t>9:20～</t>
    <phoneticPr fontId="1"/>
  </si>
  <si>
    <t>第2試合</t>
    <rPh sb="0" eb="1">
      <t>ダイ</t>
    </rPh>
    <rPh sb="2" eb="4">
      <t>シアイ</t>
    </rPh>
    <phoneticPr fontId="1"/>
  </si>
  <si>
    <t>13:00～</t>
    <phoneticPr fontId="1"/>
  </si>
  <si>
    <t>【試合時間】１０分–３分–１０分</t>
    <phoneticPr fontId="1"/>
  </si>
  <si>
    <t>第４試合</t>
    <rPh sb="0" eb="1">
      <t>ダ</t>
    </rPh>
    <phoneticPr fontId="1"/>
  </si>
  <si>
    <t>第５試合</t>
    <rPh sb="0" eb="1">
      <t>ダ</t>
    </rPh>
    <phoneticPr fontId="1"/>
  </si>
  <si>
    <t>第６試合</t>
    <rPh sb="0" eb="1">
      <t>ダイ</t>
    </rPh>
    <rPh sb="2" eb="4">
      <t>シア</t>
    </rPh>
    <phoneticPr fontId="1"/>
  </si>
  <si>
    <t>七飯</t>
    <phoneticPr fontId="1"/>
  </si>
  <si>
    <t>サン・スポ</t>
    <phoneticPr fontId="1"/>
  </si>
  <si>
    <t>八幡</t>
    <phoneticPr fontId="1"/>
  </si>
  <si>
    <t>サン・スポ3rd</t>
    <phoneticPr fontId="1"/>
  </si>
  <si>
    <t>ジュニブルー</t>
    <phoneticPr fontId="1"/>
  </si>
  <si>
    <t>プレイフルISE</t>
    <phoneticPr fontId="1"/>
  </si>
  <si>
    <t>AVENDA 2ｎｄ</t>
    <phoneticPr fontId="1"/>
  </si>
  <si>
    <t>優勝</t>
    <rPh sb="0" eb="2">
      <t>ユウショ</t>
    </rPh>
    <phoneticPr fontId="1"/>
  </si>
  <si>
    <t>第２位</t>
    <rPh sb="0" eb="1">
      <t>ダイ２イ</t>
    </rPh>
    <phoneticPr fontId="1"/>
  </si>
  <si>
    <t>第３位</t>
    <rPh sb="0" eb="1">
      <t>ダイ２イ</t>
    </rPh>
    <phoneticPr fontId="1"/>
  </si>
  <si>
    <t>①</t>
    <phoneticPr fontId="1"/>
  </si>
  <si>
    <t>VS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</si>
  <si>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</si>
  <si>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</si>
  <si>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</si>
  <si>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</si>
  <si>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①の勝者</t>
    <rPh sb="2" eb="4">
      <t>ｓｙ</t>
    </rPh>
    <phoneticPr fontId="1"/>
  </si>
  <si>
    <t>②の勝者</t>
    <rPh sb="2" eb="4">
      <t>ｓｙ</t>
    </rPh>
    <phoneticPr fontId="1"/>
  </si>
  <si>
    <t>③の勝者・④の勝者</t>
    <rPh sb="2" eb="4">
      <t>ショウシャ</t>
    </rPh>
    <rPh sb="7" eb="9">
      <t>ショウシャ</t>
    </rPh>
    <phoneticPr fontId="1"/>
  </si>
  <si>
    <t>⑥</t>
    <phoneticPr fontId="1"/>
  </si>
  <si>
    <t>③の勝者</t>
    <rPh sb="2" eb="4">
      <t>ｓｙ</t>
    </rPh>
    <phoneticPr fontId="1"/>
  </si>
  <si>
    <t>④の勝者</t>
    <rPh sb="2" eb="4">
      <t>ｓｙ</t>
    </rPh>
    <phoneticPr fontId="1"/>
  </si>
  <si>
    <t>①の勝者・②の勝者</t>
    <rPh sb="2" eb="4">
      <t>ショウシャ</t>
    </rPh>
    <rPh sb="7" eb="9">
      <t>ショウシャ</t>
    </rPh>
    <phoneticPr fontId="1"/>
  </si>
  <si>
    <t>ゴールを使用したW-UP</t>
    <rPh sb="4" eb="6">
      <t>シヨウ</t>
    </rPh>
    <phoneticPr fontId="1"/>
  </si>
  <si>
    <t>審判部</t>
    <rPh sb="0" eb="2">
      <t>シンパン</t>
    </rPh>
    <rPh sb="2" eb="3">
      <t>ブ</t>
    </rPh>
    <phoneticPr fontId="1"/>
  </si>
  <si>
    <t>■令和７年２月１５日（日）代表決定戦（北斗市総合体育館）</t>
    <rPh sb="1" eb="3">
      <t>レイワ</t>
    </rPh>
    <rPh sb="4" eb="5">
      <t>ネン</t>
    </rPh>
    <rPh sb="6" eb="7">
      <t>ガツ</t>
    </rPh>
    <rPh sb="9" eb="10">
      <t>ニチ</t>
    </rPh>
    <rPh sb="11" eb="12">
      <t>ニチ</t>
    </rPh>
    <rPh sb="13" eb="15">
      <t>ダイヒョウ</t>
    </rPh>
    <rPh sb="15" eb="18">
      <t>ケッテイセン</t>
    </rPh>
    <rPh sb="19" eb="22">
      <t>ホクトシ</t>
    </rPh>
    <rPh sb="22" eb="24">
      <t>ソウゴウ</t>
    </rPh>
    <rPh sb="24" eb="27">
      <t>タイイクカン</t>
    </rPh>
    <phoneticPr fontId="1"/>
  </si>
  <si>
    <t>■令和８年２月１４日（土）決勝トーナメント</t>
    <phoneticPr fontId="1"/>
  </si>
  <si>
    <t>⑪</t>
    <phoneticPr fontId="1"/>
  </si>
  <si>
    <t>ゴールを使用したアップ　①9：30～②9：40～</t>
    <rPh sb="4" eb="6">
      <t>シヨウ</t>
    </rPh>
    <phoneticPr fontId="1"/>
  </si>
  <si>
    <t>ゴールを使用したアップ　⑦9：30～⑧9：40～</t>
    <rPh sb="4" eb="6">
      <t>シヨウ</t>
    </rPh>
    <phoneticPr fontId="1"/>
  </si>
  <si>
    <t>ゴールを使用したアップ　③11:40～④11:50～</t>
    <rPh sb="4" eb="6">
      <t>シヨウ</t>
    </rPh>
    <phoneticPr fontId="1"/>
  </si>
  <si>
    <t>ゴールを使用したアップ　⑨11:40～⑩11:50～</t>
    <rPh sb="4" eb="6">
      <t>シヨウ</t>
    </rPh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</si>
  <si>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</si>
  <si>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</si>
  <si>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</si>
  <si>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</si>
  <si>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</si>
  <si>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⑬の敗者</t>
    <rPh sb="2" eb="4">
      <t>ハイシャ</t>
    </rPh>
    <phoneticPr fontId="1"/>
  </si>
  <si>
    <t>⑭の敗者</t>
    <rPh sb="2" eb="4">
      <t>ハイシャ</t>
    </rPh>
    <phoneticPr fontId="1"/>
  </si>
  <si>
    <t>⑮の勝者</t>
    <rPh sb="2" eb="4">
      <t>ｓｙ</t>
    </rPh>
    <phoneticPr fontId="1"/>
  </si>
  <si>
    <t>⑯の勝者</t>
    <rPh sb="2" eb="4">
      <t>ｓｙ</t>
    </rPh>
    <phoneticPr fontId="1"/>
  </si>
  <si>
    <t>1試合目　9：20～9：35</t>
    <rPh sb="1" eb="4">
      <t>シアイメ</t>
    </rPh>
    <phoneticPr fontId="1"/>
  </si>
  <si>
    <t>２試合目　9：35～9：50</t>
    <rPh sb="1" eb="4">
      <t>シアイメ</t>
    </rPh>
    <phoneticPr fontId="1"/>
  </si>
  <si>
    <t>敢闘賞</t>
    <rPh sb="0" eb="3">
      <t>カントウショウ</t>
    </rPh>
    <phoneticPr fontId="1"/>
  </si>
  <si>
    <t>13:10～</t>
    <phoneticPr fontId="1"/>
  </si>
  <si>
    <t>⑦の勝者</t>
    <rPh sb="2" eb="4">
      <t>ｓｙ</t>
    </rPh>
    <phoneticPr fontId="1"/>
  </si>
  <si>
    <t>⑧の勝者</t>
    <rPh sb="2" eb="4">
      <t>ｓｙ</t>
    </rPh>
    <phoneticPr fontId="1"/>
  </si>
  <si>
    <t>⑨の勝者</t>
    <rPh sb="2" eb="4">
      <t>ｓｙ</t>
    </rPh>
    <phoneticPr fontId="1"/>
  </si>
  <si>
    <t>⑨の勝者・⑩の勝者</t>
    <rPh sb="2" eb="4">
      <t>ショウシャ</t>
    </rPh>
    <rPh sb="7" eb="9">
      <t>ショウシャ</t>
    </rPh>
    <phoneticPr fontId="1"/>
  </si>
  <si>
    <t>⑩の勝者</t>
    <rPh sb="2" eb="4">
      <t>ｓｙ</t>
    </rPh>
    <phoneticPr fontId="1"/>
  </si>
  <si>
    <t>⑦の勝者・⑧の勝者</t>
    <rPh sb="2" eb="4">
      <t>ショウシャ</t>
    </rPh>
    <rPh sb="7" eb="9">
      <t>ショウシャ</t>
    </rPh>
    <phoneticPr fontId="1"/>
  </si>
  <si>
    <t>八雲</t>
  </si>
  <si>
    <t>CORAZON</t>
  </si>
  <si>
    <t>△</t>
  </si>
  <si>
    <t>×</t>
  </si>
  <si>
    <t>○</t>
  </si>
  <si>
    <t>EagleJr.FC</t>
  </si>
  <si>
    <t>函館港FC</t>
  </si>
  <si>
    <t>プレイフルジュニア</t>
  </si>
  <si>
    <t>AVENDA 2ｎｄ</t>
  </si>
  <si>
    <t>サン・スポ3rd</t>
  </si>
  <si>
    <t>ジュニブルー</t>
  </si>
  <si>
    <t>プレイフルSUN</t>
  </si>
  <si>
    <t>ジュニホワイト</t>
  </si>
  <si>
    <t>フロンティア</t>
  </si>
  <si>
    <t>せたな</t>
  </si>
  <si>
    <t>函館西部</t>
  </si>
  <si>
    <t>AVENDA FC U12</t>
  </si>
  <si>
    <t>サン・スポ2nd</t>
  </si>
  <si>
    <t>桔梗</t>
  </si>
  <si>
    <t>知内松前</t>
  </si>
  <si>
    <t>七飯</t>
  </si>
  <si>
    <t>サン・スポ</t>
  </si>
  <si>
    <t>スクール</t>
  </si>
  <si>
    <t>八幡</t>
  </si>
  <si>
    <t>グランツ</t>
  </si>
  <si>
    <t>ＭＡＴ</t>
  </si>
  <si>
    <t>鷲の木</t>
  </si>
  <si>
    <t>RIOMAR</t>
  </si>
  <si>
    <t>RIOMAR</t>
    <phoneticPr fontId="1"/>
  </si>
  <si>
    <t>※２位と３位は得失点差による。</t>
    <rPh sb="2" eb="3">
      <t>イ</t>
    </rPh>
    <rPh sb="5" eb="6">
      <t>イ</t>
    </rPh>
    <rPh sb="7" eb="11">
      <t>トクシッテンサ</t>
    </rPh>
    <phoneticPr fontId="1"/>
  </si>
  <si>
    <t>プレイフルRISE</t>
  </si>
  <si>
    <t>プレイフルRISE</t>
    <phoneticPr fontId="1"/>
  </si>
  <si>
    <t>七飯</t>
    <rPh sb="0" eb="2">
      <t>ナナエ</t>
    </rPh>
    <phoneticPr fontId="1"/>
  </si>
  <si>
    <t>SpreadEagleJr.FC</t>
    <phoneticPr fontId="1"/>
  </si>
  <si>
    <t>CORAZON FC</t>
    <phoneticPr fontId="1"/>
  </si>
  <si>
    <t>ジュニオール函館FCブルー</t>
    <rPh sb="6" eb="8">
      <t>ハコダテ</t>
    </rPh>
    <phoneticPr fontId="1"/>
  </si>
  <si>
    <t>プレイフル函館SUN</t>
    <phoneticPr fontId="1"/>
  </si>
  <si>
    <t>フロンティアトルナーレFCU-12</t>
    <phoneticPr fontId="1"/>
  </si>
  <si>
    <t>せたなジュニアFC</t>
    <phoneticPr fontId="1"/>
  </si>
  <si>
    <t>函館桔梗サッカー少年団</t>
    <phoneticPr fontId="1"/>
  </si>
  <si>
    <t>サン・スポーツクラブ</t>
    <phoneticPr fontId="1"/>
  </si>
  <si>
    <t>八幡サッカースポーツ少年団</t>
    <phoneticPr fontId="1"/>
  </si>
  <si>
    <t>グランツ東山ＦＣ</t>
    <phoneticPr fontId="1"/>
  </si>
  <si>
    <t>MATFOOTBALLCLUB</t>
    <phoneticPr fontId="1"/>
  </si>
  <si>
    <t>AVENDA FC U12　2nd</t>
    <phoneticPr fontId="1"/>
  </si>
  <si>
    <t>プレイフル</t>
    <phoneticPr fontId="1"/>
  </si>
  <si>
    <t>MAT</t>
    <phoneticPr fontId="1"/>
  </si>
  <si>
    <t>八幡</t>
    <rPh sb="0" eb="2">
      <t>ハチマン</t>
    </rPh>
    <phoneticPr fontId="1"/>
  </si>
  <si>
    <t>AVENDA2nd</t>
    <phoneticPr fontId="1"/>
  </si>
  <si>
    <t>桔梗</t>
    <rPh sb="0" eb="2">
      <t>キキョウ</t>
    </rPh>
    <phoneticPr fontId="1"/>
  </si>
  <si>
    <t>AVENDA</t>
    <phoneticPr fontId="1"/>
  </si>
  <si>
    <t>知内松前</t>
    <rPh sb="0" eb="4">
      <t>シリウチマツマエ</t>
    </rPh>
    <phoneticPr fontId="1"/>
  </si>
  <si>
    <t>イーグル</t>
    <phoneticPr fontId="1"/>
  </si>
  <si>
    <t>9-0</t>
    <phoneticPr fontId="1"/>
  </si>
  <si>
    <t>2-3</t>
    <phoneticPr fontId="1"/>
  </si>
  <si>
    <t>0-1</t>
    <phoneticPr fontId="1"/>
  </si>
  <si>
    <t>1-1
PK
4-2</t>
    <phoneticPr fontId="1"/>
  </si>
  <si>
    <t>6-1</t>
    <phoneticPr fontId="1"/>
  </si>
  <si>
    <t>2-1</t>
    <phoneticPr fontId="1"/>
  </si>
  <si>
    <t>6-4</t>
    <phoneticPr fontId="1"/>
  </si>
  <si>
    <t>7-1</t>
    <phoneticPr fontId="1"/>
  </si>
  <si>
    <t>0-4</t>
    <phoneticPr fontId="1"/>
  </si>
  <si>
    <t>10-0</t>
    <phoneticPr fontId="1"/>
  </si>
  <si>
    <t>2-8</t>
    <phoneticPr fontId="1"/>
  </si>
  <si>
    <t>プレイフル函館ジュニア</t>
    <rPh sb="5" eb="7">
      <t>ハコダテ</t>
    </rPh>
    <phoneticPr fontId="1"/>
  </si>
  <si>
    <t>函館桔梗サッカー少年団</t>
    <rPh sb="0" eb="2">
      <t>ハコダテ</t>
    </rPh>
    <rPh sb="2" eb="4">
      <t>キキョウ</t>
    </rPh>
    <rPh sb="8" eb="11">
      <t>ショウネンダン</t>
    </rPh>
    <phoneticPr fontId="1"/>
  </si>
  <si>
    <t>第３６回全日本少年フットサル大会函館予選</t>
    <rPh sb="0" eb="1">
      <t>ダイカイゼンニッポンショウネンタイカイハコダテヨセン</t>
    </rPh>
    <phoneticPr fontId="1"/>
  </si>
  <si>
    <t>4-2</t>
    <phoneticPr fontId="1"/>
  </si>
  <si>
    <t>3-2</t>
    <phoneticPr fontId="1"/>
  </si>
  <si>
    <t>9-4</t>
    <phoneticPr fontId="1"/>
  </si>
  <si>
    <t>2-5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</si>
</sst>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2"/>
      <color theme="0"/>
      <name val="ＭＳ ゴシック"/>
      <family val="3"/>
    </font>
    <font>
      <sz val="12"/>
      <color theme="0"/>
      <name val="ＭＳ ゴシック"/>
      <family val="3"/>
    </font>
    <font>
      <sz val="36"/>
      <color theme="1"/>
      <name val="ＭＳ ゴシック"/>
      <family val="3"/>
    </font>
    <font>
      <b/>
      <sz val="11"/>
      <color theme="0"/>
      <name val="ＭＳ ゴシック"/>
      <family val="3"/>
    </font>
    <font>
      <sz val="12"/>
      <color theme="1"/>
      <name val="ＭＳ ゴシック"/>
      <family val="3"/>
    </font>
    <font>
      <sz val="14"/>
      <color theme="1"/>
      <name val="HG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HGP創英角ｺﾞｼｯｸUB"/>
      <family val="2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9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 diagonalDown="1">
      <left style="thin">
        <color theme="0"/>
      </left>
      <right/>
      <top style="thin">
        <color theme="0"/>
      </top>
      <bottom/>
      <diagonal style="thin">
        <color auto="1"/>
      </diagonal>
    </border>
    <border diagonalDown="1">
      <left/>
      <right/>
      <top style="thin">
        <color theme="0"/>
      </top>
      <bottom/>
      <diagonal style="thin">
        <color auto="1"/>
      </diagonal>
    </border>
    <border diagonalDown="1">
      <left/>
      <right style="thin">
        <color auto="1"/>
      </right>
      <top style="thin">
        <color theme="0"/>
      </top>
      <bottom/>
      <diagonal style="thin">
        <color auto="1"/>
      </diagonal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theme="0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Dashed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n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auto="1"/>
      </top>
      <bottom/>
      <diagonal/>
    </border>
    <border>
      <left/>
      <right style="thick">
        <color rgb="FFFF0000"/>
      </right>
      <top/>
      <bottom style="mediumDashed">
        <color rgb="FFFF0000"/>
      </bottom>
      <diagonal/>
    </border>
    <border>
      <left/>
      <right style="thick">
        <color rgb="FFFF0000"/>
      </right>
      <top style="mediumDashed">
        <color rgb="FFFF0000"/>
      </top>
      <bottom style="thick">
        <color rgb="FFFF0000"/>
      </bottom>
      <diagonal/>
    </border>
    <border>
      <left/>
      <right/>
      <top style="mediumDashed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theme="1"/>
      </top>
      <bottom style="thick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5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2" borderId="34" xfId="0" applyFont="1" applyFill="1" applyBorder="1" applyAlignment="1">
      <alignment vertical="center" shrinkToFit="1"/>
    </xf>
    <xf numFmtId="0" fontId="4" fillId="4" borderId="35" xfId="0" applyFont="1" applyFill="1" applyBorder="1" applyAlignment="1">
      <alignment horizontal="right" vertical="center" shrinkToFit="1"/>
    </xf>
    <xf numFmtId="0" fontId="4" fillId="0" borderId="39" xfId="0" applyFont="1" applyBorder="1" applyAlignment="1">
      <alignment horizontal="right" vertical="center" shrinkToFit="1"/>
    </xf>
    <xf numFmtId="0" fontId="4" fillId="4" borderId="39" xfId="0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" fillId="4" borderId="45" xfId="0" applyFont="1" applyFill="1" applyBorder="1" applyAlignment="1">
      <alignment horizontal="right" vertical="center" shrinkToFit="1"/>
    </xf>
    <xf numFmtId="0" fontId="4" fillId="0" borderId="45" xfId="0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8" xfId="0" applyFont="1" applyBorder="1">
      <alignment vertical="center"/>
    </xf>
    <xf numFmtId="0" fontId="12" fillId="0" borderId="0" xfId="0" applyFont="1">
      <alignment vertical="center"/>
    </xf>
    <xf numFmtId="0" fontId="17" fillId="0" borderId="0" xfId="0" applyFont="1" applyAlignment="1">
      <alignment vertical="top" textRotation="255" shrinkToFit="1"/>
    </xf>
    <xf numFmtId="0" fontId="17" fillId="0" borderId="0" xfId="0" applyFont="1" applyAlignment="1">
      <alignment vertical="top"/>
    </xf>
    <xf numFmtId="2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61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61" xfId="0" applyFont="1" applyBorder="1">
      <alignment vertical="center"/>
    </xf>
    <xf numFmtId="0" fontId="13" fillId="0" borderId="61" xfId="0" applyFont="1" applyBorder="1">
      <alignment vertical="center"/>
    </xf>
    <xf numFmtId="56" fontId="12" fillId="0" borderId="61" xfId="0" quotePrefix="1" applyNumberFormat="1" applyFont="1" applyBorder="1">
      <alignment vertical="center"/>
    </xf>
    <xf numFmtId="0" fontId="12" fillId="0" borderId="61" xfId="0" applyFont="1" applyBorder="1">
      <alignment vertical="center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7" xfId="0" applyFont="1" applyFill="1" applyBorder="1" applyAlignment="1">
      <alignment horizontal="center" vertical="center" shrinkToFit="1"/>
    </xf>
    <xf numFmtId="0" fontId="4" fillId="6" borderId="11" xfId="0" applyFont="1" applyFill="1" applyBorder="1" applyAlignment="1">
      <alignment horizontal="center" vertical="center" shrinkToFit="1"/>
    </xf>
    <xf numFmtId="0" fontId="11" fillId="0" borderId="62" xfId="0" applyFont="1" applyBorder="1">
      <alignment vertical="center"/>
    </xf>
    <xf numFmtId="0" fontId="11" fillId="0" borderId="63" xfId="0" applyFont="1" applyBorder="1">
      <alignment vertical="center"/>
    </xf>
    <xf numFmtId="0" fontId="11" fillId="0" borderId="64" xfId="0" applyFont="1" applyBorder="1">
      <alignment vertical="center"/>
    </xf>
    <xf numFmtId="0" fontId="11" fillId="0" borderId="66" xfId="0" applyFont="1" applyBorder="1">
      <alignment vertical="center"/>
    </xf>
    <xf numFmtId="0" fontId="11" fillId="0" borderId="65" xfId="0" applyFont="1" applyBorder="1">
      <alignment vertical="center"/>
    </xf>
    <xf numFmtId="0" fontId="12" fillId="0" borderId="66" xfId="0" applyFont="1" applyBorder="1">
      <alignment vertical="center"/>
    </xf>
    <xf numFmtId="0" fontId="12" fillId="0" borderId="65" xfId="0" applyFont="1" applyBorder="1">
      <alignment vertical="center"/>
    </xf>
    <xf numFmtId="0" fontId="12" fillId="0" borderId="62" xfId="0" applyFont="1" applyBorder="1">
      <alignment vertical="center"/>
    </xf>
    <xf numFmtId="0" fontId="12" fillId="0" borderId="63" xfId="0" applyFont="1" applyBorder="1">
      <alignment vertical="center"/>
    </xf>
    <xf numFmtId="0" fontId="11" fillId="0" borderId="68" xfId="0" applyFont="1" applyBorder="1">
      <alignment vertical="center"/>
    </xf>
    <xf numFmtId="0" fontId="11" fillId="0" borderId="70" xfId="0" applyFont="1" applyBorder="1">
      <alignment vertical="center"/>
    </xf>
    <xf numFmtId="0" fontId="11" fillId="0" borderId="69" xfId="0" applyFont="1" applyBorder="1">
      <alignment vertical="center"/>
    </xf>
    <xf numFmtId="0" fontId="11" fillId="0" borderId="67" xfId="0" applyFont="1" applyBorder="1">
      <alignment vertical="center"/>
    </xf>
    <xf numFmtId="0" fontId="4" fillId="7" borderId="11" xfId="0" applyFont="1" applyFill="1" applyBorder="1" applyAlignment="1">
      <alignment horizontal="center" vertical="center" shrinkToFit="1"/>
    </xf>
    <xf numFmtId="0" fontId="4" fillId="7" borderId="6" xfId="0" applyFont="1" applyFill="1" applyBorder="1" applyAlignment="1">
      <alignment horizontal="center" vertical="center" shrinkToFit="1"/>
    </xf>
    <xf numFmtId="0" fontId="4" fillId="7" borderId="7" xfId="0" applyFont="1" applyFill="1" applyBorder="1" applyAlignment="1">
      <alignment horizontal="center" vertical="center" shrinkToFit="1"/>
    </xf>
    <xf numFmtId="56" fontId="12" fillId="0" borderId="0" xfId="0" quotePrefix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2" fillId="0" borderId="9" xfId="0" quotePrefix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56" fontId="20" fillId="0" borderId="0" xfId="0" quotePrefix="1" applyNumberFormat="1" applyFont="1" applyAlignment="1">
      <alignment horizontal="center" vertical="center"/>
    </xf>
    <xf numFmtId="56" fontId="20" fillId="0" borderId="66" xfId="0" quotePrefix="1" applyNumberFormat="1" applyFont="1" applyBorder="1" applyAlignment="1">
      <alignment horizontal="center" vertical="center"/>
    </xf>
    <xf numFmtId="56" fontId="12" fillId="0" borderId="0" xfId="0" quotePrefix="1" applyNumberFormat="1" applyFont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2" fillId="0" borderId="67" xfId="0" quotePrefix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6" xfId="0" quotePrefix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56" fontId="12" fillId="0" borderId="0" xfId="0" quotePrefix="1" applyNumberFormat="1" applyFont="1" applyAlignment="1">
      <alignment horizontal="center" vertical="center" wrapText="1"/>
    </xf>
    <xf numFmtId="56" fontId="12" fillId="0" borderId="9" xfId="0" quotePrefix="1" applyNumberFormat="1" applyFont="1" applyBorder="1" applyAlignment="1">
      <alignment horizontal="center" vertical="center" wrapText="1"/>
    </xf>
    <xf numFmtId="56" fontId="12" fillId="0" borderId="10" xfId="0" quotePrefix="1" applyNumberFormat="1" applyFont="1" applyBorder="1" applyAlignment="1">
      <alignment horizontal="center" vertical="center" wrapText="1"/>
    </xf>
    <xf numFmtId="56" fontId="12" fillId="0" borderId="8" xfId="0" quotePrefix="1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top" textRotation="255" shrinkToFit="1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2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42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4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/>
    </xf>
    <xf numFmtId="56" fontId="12" fillId="0" borderId="12" xfId="0" quotePrefix="1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6" fillId="2" borderId="22" xfId="0" applyFont="1" applyFill="1" applyBorder="1" applyAlignment="1">
      <alignment horizontal="left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20" fontId="3" fillId="0" borderId="39" xfId="0" applyNumberFormat="1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20" fontId="3" fillId="4" borderId="39" xfId="0" applyNumberFormat="1" applyFont="1" applyFill="1" applyBorder="1" applyAlignment="1">
      <alignment horizontal="center" vertical="center" shrinkToFit="1"/>
    </xf>
    <xf numFmtId="0" fontId="9" fillId="4" borderId="40" xfId="0" applyFont="1" applyFill="1" applyBorder="1" applyAlignment="1">
      <alignment horizontal="center" vertical="center" shrinkToFit="1"/>
    </xf>
    <xf numFmtId="0" fontId="9" fillId="4" borderId="41" xfId="0" applyFont="1" applyFill="1" applyBorder="1" applyAlignment="1">
      <alignment horizontal="center" vertical="center" shrinkToFit="1"/>
    </xf>
    <xf numFmtId="0" fontId="4" fillId="4" borderId="41" xfId="0" applyFont="1" applyFill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9" fillId="4" borderId="39" xfId="0" applyFont="1" applyFill="1" applyBorder="1" applyAlignment="1">
      <alignment horizontal="center" vertical="center" shrinkToFit="1"/>
    </xf>
    <xf numFmtId="0" fontId="9" fillId="4" borderId="43" xfId="0" applyFont="1" applyFill="1" applyBorder="1" applyAlignment="1">
      <alignment horizontal="center" vertical="center" shrinkToFit="1"/>
    </xf>
    <xf numFmtId="0" fontId="9" fillId="4" borderId="44" xfId="0" applyFont="1" applyFill="1" applyBorder="1" applyAlignment="1">
      <alignment horizontal="center" vertical="center" shrinkToFit="1"/>
    </xf>
    <xf numFmtId="20" fontId="3" fillId="4" borderId="45" xfId="0" applyNumberFormat="1" applyFont="1" applyFill="1" applyBorder="1" applyAlignment="1">
      <alignment horizontal="center" vertical="center" shrinkToFit="1"/>
    </xf>
    <xf numFmtId="0" fontId="9" fillId="4" borderId="46" xfId="0" applyFont="1" applyFill="1" applyBorder="1" applyAlignment="1">
      <alignment horizontal="center" vertical="center" shrinkToFit="1"/>
    </xf>
    <xf numFmtId="0" fontId="9" fillId="4" borderId="47" xfId="0" applyFont="1" applyFill="1" applyBorder="1" applyAlignment="1">
      <alignment horizontal="center" vertical="center" shrinkToFit="1"/>
    </xf>
    <xf numFmtId="0" fontId="4" fillId="4" borderId="47" xfId="0" applyFont="1" applyFill="1" applyBorder="1" applyAlignment="1">
      <alignment horizontal="center" vertical="center" shrinkToFit="1"/>
    </xf>
    <xf numFmtId="0" fontId="9" fillId="4" borderId="48" xfId="0" applyFont="1" applyFill="1" applyBorder="1" applyAlignment="1">
      <alignment horizontal="center" vertical="center" shrinkToFit="1"/>
    </xf>
    <xf numFmtId="0" fontId="9" fillId="4" borderId="4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20" fontId="3" fillId="4" borderId="35" xfId="0" applyNumberFormat="1" applyFont="1" applyFill="1" applyBorder="1" applyAlignment="1">
      <alignment horizontal="center" vertical="center" shrinkToFit="1"/>
    </xf>
    <xf numFmtId="0" fontId="9" fillId="4" borderId="36" xfId="0" applyFont="1" applyFill="1" applyBorder="1" applyAlignment="1">
      <alignment horizontal="center" vertical="center" shrinkToFit="1"/>
    </xf>
    <xf numFmtId="0" fontId="9" fillId="4" borderId="37" xfId="0" applyFont="1" applyFill="1" applyBorder="1" applyAlignment="1">
      <alignment horizontal="center" vertical="center" shrinkToFit="1"/>
    </xf>
    <xf numFmtId="0" fontId="4" fillId="4" borderId="37" xfId="0" applyFont="1" applyFill="1" applyBorder="1" applyAlignment="1">
      <alignment horizontal="center" vertical="center" shrinkToFit="1"/>
    </xf>
    <xf numFmtId="0" fontId="9" fillId="4" borderId="38" xfId="0" applyFont="1" applyFill="1" applyBorder="1" applyAlignment="1">
      <alignment horizontal="center" vertical="center" shrinkToFit="1"/>
    </xf>
    <xf numFmtId="0" fontId="9" fillId="4" borderId="35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20" fontId="8" fillId="2" borderId="2" xfId="0" applyNumberFormat="1" applyFont="1" applyFill="1" applyBorder="1" applyAlignment="1">
      <alignment horizontal="center" vertical="center" shrinkToFit="1"/>
    </xf>
    <xf numFmtId="20" fontId="8" fillId="2" borderId="3" xfId="0" applyNumberFormat="1" applyFont="1" applyFill="1" applyBorder="1" applyAlignment="1">
      <alignment horizontal="center" vertical="center" shrinkToFit="1"/>
    </xf>
    <xf numFmtId="20" fontId="8" fillId="2" borderId="34" xfId="0" applyNumberFormat="1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20" fontId="4" fillId="0" borderId="0" xfId="0" applyNumberFormat="1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20" fontId="3" fillId="0" borderId="45" xfId="0" applyNumberFormat="1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4" fillId="6" borderId="27" xfId="0" applyFont="1" applyFill="1" applyBorder="1" applyAlignment="1">
      <alignment horizontal="center" vertical="center" shrinkToFit="1"/>
    </xf>
    <xf numFmtId="0" fontId="4" fillId="6" borderId="14" xfId="0" applyFont="1" applyFill="1" applyBorder="1" applyAlignment="1">
      <alignment horizontal="center" vertical="center" shrinkToFit="1"/>
    </xf>
    <xf numFmtId="0" fontId="4" fillId="6" borderId="28" xfId="0" applyFont="1" applyFill="1" applyBorder="1" applyAlignment="1">
      <alignment horizontal="center" vertical="center" shrinkToFit="1"/>
    </xf>
    <xf numFmtId="0" fontId="4" fillId="6" borderId="11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7" xfId="0" applyFont="1" applyFill="1" applyBorder="1" applyAlignment="1">
      <alignment horizontal="center" vertical="center" shrinkToFit="1"/>
    </xf>
    <xf numFmtId="0" fontId="4" fillId="6" borderId="29" xfId="0" applyFont="1" applyFill="1" applyBorder="1" applyAlignment="1">
      <alignment horizontal="center" vertical="center" shrinkToFit="1"/>
    </xf>
    <xf numFmtId="0" fontId="4" fillId="6" borderId="30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4" fillId="6" borderId="9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horizontal="center" vertical="center" shrinkToFit="1"/>
    </xf>
    <xf numFmtId="0" fontId="7" fillId="6" borderId="24" xfId="0" applyFont="1" applyFill="1" applyBorder="1" applyAlignment="1">
      <alignment horizontal="center" vertical="center" shrinkToFit="1"/>
    </xf>
    <xf numFmtId="0" fontId="7" fillId="6" borderId="25" xfId="0" applyFont="1" applyFill="1" applyBorder="1" applyAlignment="1">
      <alignment horizontal="center" vertical="center" shrinkToFit="1"/>
    </xf>
    <xf numFmtId="0" fontId="7" fillId="6" borderId="26" xfId="0" applyFont="1" applyFill="1" applyBorder="1" applyAlignment="1">
      <alignment horizontal="center" vertical="center" shrinkToFit="1"/>
    </xf>
    <xf numFmtId="0" fontId="7" fillId="6" borderId="31" xfId="0" applyFont="1" applyFill="1" applyBorder="1" applyAlignment="1">
      <alignment horizontal="center" vertical="center" shrinkToFit="1"/>
    </xf>
    <xf numFmtId="0" fontId="7" fillId="6" borderId="32" xfId="0" applyFont="1" applyFill="1" applyBorder="1" applyAlignment="1">
      <alignment horizontal="center" vertical="center" shrinkToFit="1"/>
    </xf>
    <xf numFmtId="0" fontId="7" fillId="6" borderId="33" xfId="0" applyFont="1" applyFill="1" applyBorder="1" applyAlignment="1">
      <alignment horizontal="center" vertical="center" shrinkToFit="1"/>
    </xf>
    <xf numFmtId="0" fontId="4" fillId="6" borderId="12" xfId="0" applyFont="1" applyFill="1" applyBorder="1" applyAlignment="1">
      <alignment horizontal="center" vertical="center" shrinkToFit="1"/>
    </xf>
    <xf numFmtId="0" fontId="4" fillId="5" borderId="29" xfId="0" applyFont="1" applyFill="1" applyBorder="1" applyAlignment="1">
      <alignment horizontal="center" vertical="center" shrinkToFit="1"/>
    </xf>
    <xf numFmtId="0" fontId="4" fillId="5" borderId="30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7" fillId="5" borderId="24" xfId="0" applyFont="1" applyFill="1" applyBorder="1" applyAlignment="1">
      <alignment horizontal="center" vertical="center" shrinkToFit="1"/>
    </xf>
    <xf numFmtId="0" fontId="7" fillId="5" borderId="25" xfId="0" applyFont="1" applyFill="1" applyBorder="1" applyAlignment="1">
      <alignment horizontal="center" vertical="center" shrinkToFit="1"/>
    </xf>
    <xf numFmtId="0" fontId="7" fillId="5" borderId="26" xfId="0" applyFont="1" applyFill="1" applyBorder="1" applyAlignment="1">
      <alignment horizontal="center" vertical="center" shrinkToFit="1"/>
    </xf>
    <xf numFmtId="0" fontId="7" fillId="5" borderId="31" xfId="0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horizontal="center" vertical="center" shrinkToFit="1"/>
    </xf>
    <xf numFmtId="0" fontId="7" fillId="5" borderId="33" xfId="0" applyFont="1" applyFill="1" applyBorder="1" applyAlignment="1">
      <alignment horizontal="center" vertical="center" shrinkToFit="1"/>
    </xf>
    <xf numFmtId="0" fontId="4" fillId="5" borderId="18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shrinkToFit="1"/>
    </xf>
    <xf numFmtId="0" fontId="4" fillId="5" borderId="27" xfId="0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horizontal="center" vertical="center" shrinkToFit="1"/>
    </xf>
    <xf numFmtId="0" fontId="4" fillId="5" borderId="28" xfId="0" applyFont="1" applyFill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6" borderId="49" xfId="0" applyFont="1" applyFill="1" applyBorder="1" applyAlignment="1">
      <alignment horizontal="center" vertical="center" shrinkToFit="1"/>
    </xf>
    <xf numFmtId="56" fontId="12" fillId="0" borderId="9" xfId="0" quotePrefix="1" applyNumberFormat="1" applyFont="1" applyBorder="1" applyAlignment="1">
      <alignment horizontal="center" vertical="center"/>
    </xf>
    <xf numFmtId="56" fontId="12" fillId="0" borderId="67" xfId="0" quotePrefix="1" applyNumberFormat="1" applyFont="1" applyBorder="1" applyAlignment="1">
      <alignment horizontal="center" vertical="center"/>
    </xf>
    <xf numFmtId="56" fontId="12" fillId="0" borderId="71" xfId="0" quotePrefix="1" applyNumberFormat="1" applyFont="1" applyBorder="1" applyAlignment="1">
      <alignment horizontal="center" vertical="center"/>
    </xf>
    <xf numFmtId="56" fontId="12" fillId="0" borderId="66" xfId="0" quotePrefix="1" applyNumberFormat="1" applyFont="1" applyBorder="1" applyAlignment="1">
      <alignment horizontal="center" vertical="center"/>
    </xf>
    <xf numFmtId="56" fontId="12" fillId="0" borderId="61" xfId="0" quotePrefix="1" applyNumberFormat="1" applyFont="1" applyBorder="1" applyAlignment="1">
      <alignment horizontal="center" vertical="center"/>
    </xf>
    <xf numFmtId="0" fontId="11" fillId="0" borderId="71" xfId="0" applyFont="1" applyBorder="1">
      <alignment vertical="center"/>
    </xf>
    <xf numFmtId="0" fontId="11" fillId="0" borderId="0" xfId="0" applyFont="1" applyBorder="1">
      <alignment vertical="center"/>
    </xf>
    <xf numFmtId="56" fontId="12" fillId="0" borderId="0" xfId="0" quotePrefix="1" applyNumberFormat="1" applyFont="1" applyBorder="1" applyAlignment="1">
      <alignment horizontal="center" vertical="center"/>
    </xf>
    <xf numFmtId="0" fontId="11" fillId="0" borderId="72" xfId="0" applyFont="1" applyBorder="1">
      <alignment vertical="center"/>
    </xf>
    <xf numFmtId="0" fontId="12" fillId="0" borderId="0" xfId="0" quotePrefix="1" applyFont="1" applyBorder="1" applyAlignment="1">
      <alignment horizontal="center" vertical="center"/>
    </xf>
    <xf numFmtId="56" fontId="12" fillId="0" borderId="0" xfId="0" quotePrefix="1" applyNumberFormat="1" applyFont="1" applyBorder="1" applyAlignment="1">
      <alignment horizontal="center" vertical="center"/>
    </xf>
    <xf numFmtId="56" fontId="12" fillId="0" borderId="66" xfId="0" quotePrefix="1" applyNumberFormat="1" applyFont="1" applyBorder="1" applyAlignment="1">
      <alignment horizontal="center" vertical="center"/>
    </xf>
    <xf numFmtId="56" fontId="12" fillId="0" borderId="71" xfId="0" quotePrefix="1" applyNumberFormat="1" applyFont="1" applyBorder="1" applyAlignment="1">
      <alignment horizontal="center" vertical="center"/>
    </xf>
    <xf numFmtId="56" fontId="12" fillId="0" borderId="63" xfId="0" quotePrefix="1" applyNumberFormat="1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56" fontId="12" fillId="0" borderId="11" xfId="0" quotePrefix="1" applyNumberFormat="1" applyFont="1" applyBorder="1" applyAlignment="1">
      <alignment horizontal="center" vertical="center"/>
    </xf>
    <xf numFmtId="56" fontId="12" fillId="0" borderId="6" xfId="0" quotePrefix="1" applyNumberFormat="1" applyFont="1" applyBorder="1" applyAlignment="1">
      <alignment horizontal="center" vertical="center"/>
    </xf>
    <xf numFmtId="56" fontId="12" fillId="0" borderId="65" xfId="0" quotePrefix="1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035841ca3c8580e/documents/2024/&#20840;&#26085;&#12501;&#12483;&#12488;&#12469;&#12523;/&#12496;&#12540;&#12514;&#12531;&#12488;&#12459;&#12483;&#12503;&#32068;&#12415;&#21512;&#12431;&#12379;.xlsx" TargetMode="External"/><Relationship Id="rId1" Type="http://schemas.openxmlformats.org/officeDocument/2006/relationships/externalLinkPath" Target="/f035841ca3c8580e/documents/2024/&#20840;&#26085;&#12501;&#12483;&#12488;&#12469;&#12523;/&#12496;&#12540;&#12514;&#12531;&#12488;&#12459;&#12483;&#12503;&#32068;&#12415;&#21512;&#12431;&#123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組合せ"/>
      <sheetName val="浜分会場ブロック"/>
      <sheetName val="七飯会場ブロック "/>
      <sheetName val="知内会場ブロック"/>
      <sheetName val="上ノ国会場ブロック"/>
      <sheetName val="決勝T"/>
    </sheetNames>
    <sheetDataSet>
      <sheetData sheetId="0">
        <row r="45">
          <cell r="D45" t="str">
            <v>（北斗総合体育館A）</v>
          </cell>
          <cell r="BB45" t="str">
            <v>（北斗総合体育館B）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781F-F05D-4C64-B605-4433EAD5BB05}">
  <dimension ref="A1:AO20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875" defaultRowHeight="13.5" x14ac:dyDescent="0.4"/>
  <cols>
    <col min="1" max="1" width="10.625" style="2" bestFit="1" customWidth="1"/>
    <col min="2" max="2" width="2.875" style="2" customWidth="1"/>
    <col min="3" max="3" width="2.875" style="14" customWidth="1"/>
    <col min="4" max="16" width="2.875" style="2" customWidth="1"/>
    <col min="17" max="20" width="7.125" style="2" customWidth="1"/>
    <col min="21" max="21" width="2.5" style="2" customWidth="1"/>
    <col min="22" max="22" width="10.625" style="2" bestFit="1" customWidth="1"/>
    <col min="23" max="23" width="2.875" style="2" customWidth="1"/>
    <col min="24" max="24" width="2.875" style="14" customWidth="1"/>
    <col min="25" max="37" width="2.875" style="2" customWidth="1"/>
    <col min="38" max="41" width="7.125" style="2" customWidth="1"/>
    <col min="42" max="16384" width="8.875" style="2"/>
  </cols>
  <sheetData>
    <row r="1" spans="1:41" ht="29.1" customHeight="1" x14ac:dyDescent="0.4">
      <c r="A1" s="193" t="s">
        <v>48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"/>
      <c r="V1" s="193" t="s">
        <v>48</v>
      </c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</row>
    <row r="2" spans="1:41" ht="27" customHeight="1" x14ac:dyDescent="0.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2.95" customHeight="1" x14ac:dyDescent="0.4">
      <c r="A3" s="194" t="s">
        <v>0</v>
      </c>
      <c r="B3" s="130" t="str">
        <f>A5</f>
        <v>EagleJr.FC</v>
      </c>
      <c r="C3" s="131"/>
      <c r="D3" s="132"/>
      <c r="E3" s="130" t="str">
        <f>A7</f>
        <v>函館港FC</v>
      </c>
      <c r="F3" s="131"/>
      <c r="G3" s="132"/>
      <c r="H3" s="130" t="str">
        <f>A9</f>
        <v>プレイフルジュニア</v>
      </c>
      <c r="I3" s="131"/>
      <c r="J3" s="132"/>
      <c r="K3" s="130" t="s">
        <v>30</v>
      </c>
      <c r="L3" s="131"/>
      <c r="M3" s="132"/>
      <c r="N3" s="130" t="s">
        <v>31</v>
      </c>
      <c r="O3" s="131"/>
      <c r="P3" s="132"/>
      <c r="Q3" s="136" t="s">
        <v>32</v>
      </c>
      <c r="R3" s="136" t="s">
        <v>33</v>
      </c>
      <c r="S3" s="138" t="s">
        <v>34</v>
      </c>
      <c r="V3" s="194" t="s">
        <v>5</v>
      </c>
      <c r="W3" s="130" t="str">
        <f>V5</f>
        <v>サン・スポ2nd</v>
      </c>
      <c r="X3" s="131"/>
      <c r="Y3" s="132"/>
      <c r="Z3" s="130" t="str">
        <f>V7</f>
        <v>桔梗</v>
      </c>
      <c r="AA3" s="131"/>
      <c r="AB3" s="132"/>
      <c r="AC3" s="130" t="str">
        <f>V9</f>
        <v>知内松前</v>
      </c>
      <c r="AD3" s="131"/>
      <c r="AE3" s="132"/>
      <c r="AF3" s="130" t="s">
        <v>30</v>
      </c>
      <c r="AG3" s="131"/>
      <c r="AH3" s="132"/>
      <c r="AI3" s="130" t="s">
        <v>31</v>
      </c>
      <c r="AJ3" s="131"/>
      <c r="AK3" s="132"/>
      <c r="AL3" s="136" t="s">
        <v>32</v>
      </c>
      <c r="AM3" s="136" t="s">
        <v>33</v>
      </c>
      <c r="AN3" s="138" t="s">
        <v>34</v>
      </c>
    </row>
    <row r="4" spans="1:41" ht="12.95" customHeight="1" x14ac:dyDescent="0.4">
      <c r="A4" s="195"/>
      <c r="B4" s="133"/>
      <c r="C4" s="134"/>
      <c r="D4" s="135"/>
      <c r="E4" s="133"/>
      <c r="F4" s="134"/>
      <c r="G4" s="135"/>
      <c r="H4" s="133"/>
      <c r="I4" s="134"/>
      <c r="J4" s="135"/>
      <c r="K4" s="133"/>
      <c r="L4" s="134"/>
      <c r="M4" s="135"/>
      <c r="N4" s="133"/>
      <c r="O4" s="134"/>
      <c r="P4" s="135"/>
      <c r="Q4" s="137"/>
      <c r="R4" s="137"/>
      <c r="S4" s="139"/>
      <c r="V4" s="195"/>
      <c r="W4" s="133"/>
      <c r="X4" s="134"/>
      <c r="Y4" s="135"/>
      <c r="Z4" s="133"/>
      <c r="AA4" s="134"/>
      <c r="AB4" s="135"/>
      <c r="AC4" s="133"/>
      <c r="AD4" s="134"/>
      <c r="AE4" s="135"/>
      <c r="AF4" s="133"/>
      <c r="AG4" s="134"/>
      <c r="AH4" s="135"/>
      <c r="AI4" s="133"/>
      <c r="AJ4" s="134"/>
      <c r="AK4" s="135"/>
      <c r="AL4" s="137"/>
      <c r="AM4" s="137"/>
      <c r="AN4" s="139"/>
    </row>
    <row r="5" spans="1:41" ht="13.5" customHeight="1" x14ac:dyDescent="0.4">
      <c r="A5" s="140" t="s">
        <v>52</v>
      </c>
      <c r="B5" s="142"/>
      <c r="C5" s="143"/>
      <c r="D5" s="144"/>
      <c r="E5" s="127" t="str">
        <f>IF(E6="","",IF(E6=G6,"△",IF(E6&gt;G6,"○","×")))</f>
        <v>○</v>
      </c>
      <c r="F5" s="128"/>
      <c r="G5" s="129"/>
      <c r="H5" s="127" t="str">
        <f>IF(H6="","",IF(H6=J6,"△",IF(H6&gt;J6,"○","×")))</f>
        <v>×</v>
      </c>
      <c r="I5" s="128"/>
      <c r="J5" s="129"/>
      <c r="K5" s="148">
        <f>COUNTIF(B5:J5,"○")*3+COUNTIF(B5:J5,"△")*1</f>
        <v>3</v>
      </c>
      <c r="L5" s="149"/>
      <c r="M5" s="150"/>
      <c r="N5" s="148">
        <f>Q5-R5</f>
        <v>-1</v>
      </c>
      <c r="O5" s="149"/>
      <c r="P5" s="150"/>
      <c r="Q5" s="123">
        <f>E6+H6</f>
        <v>7</v>
      </c>
      <c r="R5" s="123">
        <f>G6+J6</f>
        <v>8</v>
      </c>
      <c r="S5" s="124">
        <v>2</v>
      </c>
      <c r="V5" s="140" t="s">
        <v>53</v>
      </c>
      <c r="W5" s="142"/>
      <c r="X5" s="143"/>
      <c r="Y5" s="144"/>
      <c r="Z5" s="127" t="str">
        <f>IF(Z6="","",IF(Z6=AB6,"△",IF(Z6&gt;AB6,"○","×")))</f>
        <v>×</v>
      </c>
      <c r="AA5" s="128"/>
      <c r="AB5" s="129"/>
      <c r="AC5" s="127" t="str">
        <f>IF(AC6="","",IF(AC6=AE6,"△",IF(AC6&gt;AE6,"○","×")))</f>
        <v>×</v>
      </c>
      <c r="AD5" s="128"/>
      <c r="AE5" s="129"/>
      <c r="AF5" s="148">
        <f>COUNTIF(W5:AE5,"○")*3+COUNTIF(W5:AE5,"△")*1</f>
        <v>0</v>
      </c>
      <c r="AG5" s="149"/>
      <c r="AH5" s="150"/>
      <c r="AI5" s="148">
        <f>AL5-AM5</f>
        <v>-11</v>
      </c>
      <c r="AJ5" s="149"/>
      <c r="AK5" s="150"/>
      <c r="AL5" s="123">
        <f>Z6+AC6</f>
        <v>2</v>
      </c>
      <c r="AM5" s="123">
        <f>AB6+AE6</f>
        <v>13</v>
      </c>
      <c r="AN5" s="124">
        <v>3</v>
      </c>
    </row>
    <row r="6" spans="1:41" ht="13.5" customHeight="1" x14ac:dyDescent="0.4">
      <c r="A6" s="141"/>
      <c r="B6" s="145"/>
      <c r="C6" s="146"/>
      <c r="D6" s="147"/>
      <c r="E6" s="5">
        <v>5</v>
      </c>
      <c r="F6" s="6" t="s">
        <v>36</v>
      </c>
      <c r="G6" s="7">
        <v>1</v>
      </c>
      <c r="H6" s="5">
        <v>2</v>
      </c>
      <c r="I6" s="6" t="s">
        <v>36</v>
      </c>
      <c r="J6" s="7">
        <v>7</v>
      </c>
      <c r="K6" s="151"/>
      <c r="L6" s="152"/>
      <c r="M6" s="153"/>
      <c r="N6" s="151"/>
      <c r="O6" s="152"/>
      <c r="P6" s="153"/>
      <c r="Q6" s="124"/>
      <c r="R6" s="124"/>
      <c r="S6" s="125"/>
      <c r="V6" s="141"/>
      <c r="W6" s="145"/>
      <c r="X6" s="146"/>
      <c r="Y6" s="147"/>
      <c r="Z6" s="5">
        <v>1</v>
      </c>
      <c r="AA6" s="6" t="s">
        <v>36</v>
      </c>
      <c r="AB6" s="7">
        <v>10</v>
      </c>
      <c r="AC6" s="5">
        <v>1</v>
      </c>
      <c r="AD6" s="6" t="s">
        <v>36</v>
      </c>
      <c r="AE6" s="7">
        <v>3</v>
      </c>
      <c r="AF6" s="151"/>
      <c r="AG6" s="152"/>
      <c r="AH6" s="153"/>
      <c r="AI6" s="151"/>
      <c r="AJ6" s="152"/>
      <c r="AK6" s="153"/>
      <c r="AL6" s="124"/>
      <c r="AM6" s="124"/>
      <c r="AN6" s="125"/>
    </row>
    <row r="7" spans="1:41" ht="13.5" customHeight="1" x14ac:dyDescent="0.4">
      <c r="A7" s="140" t="s">
        <v>49</v>
      </c>
      <c r="B7" s="190" t="str">
        <f>IF(B8="","",IF(B8=D8,"△",IF(B8&gt;D8,"○","×")))</f>
        <v>×</v>
      </c>
      <c r="C7" s="190"/>
      <c r="D7" s="191"/>
      <c r="E7" s="142"/>
      <c r="F7" s="143"/>
      <c r="G7" s="144"/>
      <c r="H7" s="192" t="str">
        <f>IF(H8="","",IF(H8=J8,"△",IF(H8&gt;J8,"○","×")))</f>
        <v>×</v>
      </c>
      <c r="I7" s="190"/>
      <c r="J7" s="191"/>
      <c r="K7" s="148">
        <f>COUNTIF(B7:J7,"○")*3+COUNTIF(B7:J7,"△")*1</f>
        <v>0</v>
      </c>
      <c r="L7" s="149"/>
      <c r="M7" s="150"/>
      <c r="N7" s="148">
        <f t="shared" ref="N7" si="0">Q7-R7</f>
        <v>-9</v>
      </c>
      <c r="O7" s="149"/>
      <c r="P7" s="150"/>
      <c r="Q7" s="123">
        <f>H8+G6</f>
        <v>3</v>
      </c>
      <c r="R7" s="123">
        <f>E6+J8</f>
        <v>12</v>
      </c>
      <c r="S7" s="125">
        <v>3</v>
      </c>
      <c r="V7" s="140" t="s">
        <v>65</v>
      </c>
      <c r="W7" s="190" t="str">
        <f>IF(W8="","",IF(W8=Y8,"△",IF(W8&gt;Y8,"○","×")))</f>
        <v>○</v>
      </c>
      <c r="X7" s="190"/>
      <c r="Y7" s="191"/>
      <c r="Z7" s="142"/>
      <c r="AA7" s="143"/>
      <c r="AB7" s="144"/>
      <c r="AC7" s="192" t="str">
        <f>IF(AC8="","",IF(AC8=AE8,"△",IF(AC8&gt;AE8,"○","×")))</f>
        <v>×</v>
      </c>
      <c r="AD7" s="190"/>
      <c r="AE7" s="191"/>
      <c r="AF7" s="148">
        <f>COUNTIF(W7:AE7,"○")*3+COUNTIF(W7:AE7,"△")*1</f>
        <v>3</v>
      </c>
      <c r="AG7" s="149"/>
      <c r="AH7" s="150"/>
      <c r="AI7" s="148">
        <f t="shared" ref="AI7" si="1">AL7-AM7</f>
        <v>7</v>
      </c>
      <c r="AJ7" s="149"/>
      <c r="AK7" s="150"/>
      <c r="AL7" s="123">
        <f>AC8+AB6</f>
        <v>11</v>
      </c>
      <c r="AM7" s="123">
        <f>Z6+AE8</f>
        <v>4</v>
      </c>
      <c r="AN7" s="125">
        <v>2</v>
      </c>
    </row>
    <row r="8" spans="1:41" ht="13.5" customHeight="1" x14ac:dyDescent="0.4">
      <c r="A8" s="141"/>
      <c r="B8" s="6">
        <f>IF(G6="","",G6)</f>
        <v>1</v>
      </c>
      <c r="C8" s="6" t="s">
        <v>36</v>
      </c>
      <c r="D8" s="9">
        <f>IF(E6="","",E6)</f>
        <v>5</v>
      </c>
      <c r="E8" s="145"/>
      <c r="F8" s="146"/>
      <c r="G8" s="147"/>
      <c r="H8" s="5">
        <v>2</v>
      </c>
      <c r="I8" s="6" t="s">
        <v>36</v>
      </c>
      <c r="J8" s="7">
        <v>7</v>
      </c>
      <c r="K8" s="151"/>
      <c r="L8" s="152"/>
      <c r="M8" s="153"/>
      <c r="N8" s="151"/>
      <c r="O8" s="152"/>
      <c r="P8" s="153"/>
      <c r="Q8" s="124"/>
      <c r="R8" s="124"/>
      <c r="S8" s="125"/>
      <c r="V8" s="141"/>
      <c r="W8" s="6">
        <f>IF(AB6="","",AB6)</f>
        <v>10</v>
      </c>
      <c r="X8" s="6" t="s">
        <v>36</v>
      </c>
      <c r="Y8" s="9">
        <f>IF(Z6="","",Z6)</f>
        <v>1</v>
      </c>
      <c r="Z8" s="145"/>
      <c r="AA8" s="146"/>
      <c r="AB8" s="147"/>
      <c r="AC8" s="5">
        <v>1</v>
      </c>
      <c r="AD8" s="6" t="s">
        <v>36</v>
      </c>
      <c r="AE8" s="7">
        <v>3</v>
      </c>
      <c r="AF8" s="151"/>
      <c r="AG8" s="152"/>
      <c r="AH8" s="153"/>
      <c r="AI8" s="151"/>
      <c r="AJ8" s="152"/>
      <c r="AK8" s="153"/>
      <c r="AL8" s="124"/>
      <c r="AM8" s="124"/>
      <c r="AN8" s="125"/>
    </row>
    <row r="9" spans="1:41" ht="13.5" customHeight="1" x14ac:dyDescent="0.4">
      <c r="A9" s="140" t="s">
        <v>70</v>
      </c>
      <c r="B9" s="190" t="str">
        <f>IF(B10="","",IF(B10=D10,"△",IF(B10&gt;D10,"○","×")))</f>
        <v>○</v>
      </c>
      <c r="C9" s="190"/>
      <c r="D9" s="191"/>
      <c r="E9" s="192" t="str">
        <f>IF(E10="","",IF(E10=G10,"△",IF(E10&gt;G10,"○","×")))</f>
        <v>○</v>
      </c>
      <c r="F9" s="190"/>
      <c r="G9" s="191"/>
      <c r="H9" s="142"/>
      <c r="I9" s="143"/>
      <c r="J9" s="144"/>
      <c r="K9" s="148">
        <f>COUNTIF(B9:J9,"○")*3+COUNTIF(B9:J9,"△")*1</f>
        <v>6</v>
      </c>
      <c r="L9" s="149"/>
      <c r="M9" s="150"/>
      <c r="N9" s="148">
        <f t="shared" ref="N9" si="2">Q9-R9</f>
        <v>10</v>
      </c>
      <c r="O9" s="149"/>
      <c r="P9" s="150"/>
      <c r="Q9" s="123">
        <f>J6+J8</f>
        <v>14</v>
      </c>
      <c r="R9" s="123">
        <f>H6+H8</f>
        <v>4</v>
      </c>
      <c r="S9" s="125">
        <v>1</v>
      </c>
      <c r="V9" s="140" t="s">
        <v>66</v>
      </c>
      <c r="W9" s="190" t="str">
        <f>IF(W10="","",IF(W10=Y10,"△",IF(W10&gt;Y10,"○","×")))</f>
        <v>○</v>
      </c>
      <c r="X9" s="190"/>
      <c r="Y9" s="191"/>
      <c r="Z9" s="192" t="str">
        <f>IF(Z10="","",IF(Z10=AB10,"△",IF(Z10&gt;AB10,"○","×")))</f>
        <v>○</v>
      </c>
      <c r="AA9" s="190"/>
      <c r="AB9" s="191"/>
      <c r="AC9" s="142"/>
      <c r="AD9" s="143"/>
      <c r="AE9" s="144"/>
      <c r="AF9" s="148">
        <f>COUNTIF(W9:AE9,"○")*3+COUNTIF(W9:AE9,"△")*1</f>
        <v>6</v>
      </c>
      <c r="AG9" s="149"/>
      <c r="AH9" s="150"/>
      <c r="AI9" s="148">
        <f t="shared" ref="AI9" si="3">AL9-AM9</f>
        <v>4</v>
      </c>
      <c r="AJ9" s="149"/>
      <c r="AK9" s="150"/>
      <c r="AL9" s="123">
        <f>AE6+AE8</f>
        <v>6</v>
      </c>
      <c r="AM9" s="123">
        <f>AC6+AC8</f>
        <v>2</v>
      </c>
      <c r="AN9" s="125">
        <v>1</v>
      </c>
    </row>
    <row r="10" spans="1:41" ht="13.5" customHeight="1" x14ac:dyDescent="0.4">
      <c r="A10" s="141"/>
      <c r="B10" s="6">
        <f>IF(J6="","",J6)</f>
        <v>7</v>
      </c>
      <c r="C10" s="6" t="s">
        <v>36</v>
      </c>
      <c r="D10" s="9">
        <f>IF(H6="","",H6)</f>
        <v>2</v>
      </c>
      <c r="E10" s="8">
        <f>IF(J8="","",J8)</f>
        <v>7</v>
      </c>
      <c r="F10" s="6" t="s">
        <v>36</v>
      </c>
      <c r="G10" s="9">
        <f>IF(H8="","",H8)</f>
        <v>2</v>
      </c>
      <c r="H10" s="145"/>
      <c r="I10" s="146"/>
      <c r="J10" s="147"/>
      <c r="K10" s="151"/>
      <c r="L10" s="152"/>
      <c r="M10" s="153"/>
      <c r="N10" s="151"/>
      <c r="O10" s="152"/>
      <c r="P10" s="153"/>
      <c r="Q10" s="124"/>
      <c r="R10" s="124"/>
      <c r="S10" s="125"/>
      <c r="V10" s="141"/>
      <c r="W10" s="6">
        <f>IF(AE6="","",AE6)</f>
        <v>3</v>
      </c>
      <c r="X10" s="6" t="s">
        <v>36</v>
      </c>
      <c r="Y10" s="9">
        <f>IF(AC6="","",AC6)</f>
        <v>1</v>
      </c>
      <c r="Z10" s="8">
        <f>IF(AE8="","",AE8)</f>
        <v>3</v>
      </c>
      <c r="AA10" s="6" t="s">
        <v>36</v>
      </c>
      <c r="AB10" s="9">
        <f>IF(AC8="","",AC8)</f>
        <v>1</v>
      </c>
      <c r="AC10" s="145"/>
      <c r="AD10" s="146"/>
      <c r="AE10" s="147"/>
      <c r="AF10" s="151"/>
      <c r="AG10" s="152"/>
      <c r="AH10" s="153"/>
      <c r="AI10" s="151"/>
      <c r="AJ10" s="152"/>
      <c r="AK10" s="153"/>
      <c r="AL10" s="124"/>
      <c r="AM10" s="124"/>
      <c r="AN10" s="125"/>
    </row>
    <row r="11" spans="1:41" ht="20.100000000000001" customHeight="1" x14ac:dyDescent="0.4">
      <c r="A11" s="3"/>
      <c r="B11" s="126"/>
      <c r="C11" s="126"/>
      <c r="D11" s="126"/>
      <c r="E11" s="126"/>
      <c r="F11" s="189"/>
      <c r="G11" s="128"/>
      <c r="H11" s="128"/>
      <c r="I11" s="128"/>
      <c r="J11" s="128"/>
      <c r="K11" s="3"/>
      <c r="L11" s="128"/>
      <c r="M11" s="128"/>
      <c r="N11" s="128"/>
      <c r="O11" s="128"/>
      <c r="P11" s="128"/>
      <c r="Q11" s="3"/>
      <c r="R11" s="3"/>
      <c r="S11" s="3"/>
      <c r="T11" s="3"/>
      <c r="U11" s="3"/>
      <c r="V11" s="3"/>
      <c r="W11" s="126"/>
      <c r="X11" s="126"/>
      <c r="Y11" s="126"/>
      <c r="Z11" s="126"/>
      <c r="AA11" s="189"/>
      <c r="AB11" s="128"/>
      <c r="AC11" s="128"/>
      <c r="AD11" s="128"/>
      <c r="AE11" s="128"/>
      <c r="AF11" s="3"/>
      <c r="AG11" s="128"/>
      <c r="AH11" s="128"/>
      <c r="AI11" s="128"/>
      <c r="AJ11" s="128"/>
      <c r="AK11" s="128"/>
      <c r="AL11" s="3"/>
      <c r="AM11" s="3"/>
      <c r="AN11" s="3"/>
      <c r="AO11" s="3"/>
    </row>
    <row r="12" spans="1:41" ht="20.100000000000001" customHeight="1" x14ac:dyDescent="0.4">
      <c r="A12" s="3" t="s">
        <v>38</v>
      </c>
      <c r="B12" s="126" t="s">
        <v>52</v>
      </c>
      <c r="C12" s="126"/>
      <c r="D12" s="126"/>
      <c r="E12" s="126"/>
      <c r="F12" s="189" t="s">
        <v>49</v>
      </c>
      <c r="G12" s="189"/>
      <c r="H12" s="189"/>
      <c r="I12" s="189"/>
      <c r="J12" s="3"/>
      <c r="K12" s="3"/>
      <c r="L12" s="189" t="s">
        <v>40</v>
      </c>
      <c r="M12" s="128"/>
      <c r="N12" s="128"/>
      <c r="O12" s="128"/>
      <c r="P12" s="128"/>
      <c r="Q12" s="3"/>
      <c r="R12" s="3"/>
      <c r="S12" s="3"/>
      <c r="T12" s="3"/>
      <c r="U12" s="3"/>
      <c r="V12" s="3" t="s">
        <v>38</v>
      </c>
      <c r="W12" s="126" t="s">
        <v>53</v>
      </c>
      <c r="X12" s="126"/>
      <c r="Y12" s="126"/>
      <c r="Z12" s="126"/>
      <c r="AA12" s="189" t="s">
        <v>54</v>
      </c>
      <c r="AB12" s="189"/>
      <c r="AC12" s="189"/>
      <c r="AD12" s="189"/>
      <c r="AE12" s="3"/>
      <c r="AF12" s="3"/>
      <c r="AG12" s="189" t="s">
        <v>57</v>
      </c>
      <c r="AH12" s="128"/>
      <c r="AI12" s="128"/>
      <c r="AJ12" s="128"/>
      <c r="AK12" s="128"/>
      <c r="AL12" s="3"/>
      <c r="AM12" s="3"/>
      <c r="AN12" s="3"/>
      <c r="AO12" s="3"/>
    </row>
    <row r="13" spans="1:41" ht="20.100000000000001" customHeight="1" x14ac:dyDescent="0.4">
      <c r="A13" s="3"/>
      <c r="B13" s="126" t="s">
        <v>50</v>
      </c>
      <c r="C13" s="126"/>
      <c r="D13" s="126"/>
      <c r="E13" s="126"/>
      <c r="F13" s="189"/>
      <c r="G13" s="189"/>
      <c r="H13" s="189"/>
      <c r="I13" s="189"/>
      <c r="J13" s="3"/>
      <c r="K13" s="3"/>
      <c r="L13" s="189" t="s">
        <v>56</v>
      </c>
      <c r="M13" s="128"/>
      <c r="N13" s="128"/>
      <c r="O13" s="128"/>
      <c r="P13" s="128"/>
      <c r="Q13" s="3"/>
      <c r="R13" s="3"/>
      <c r="S13" s="3"/>
      <c r="T13" s="3"/>
      <c r="U13" s="3"/>
      <c r="V13" s="3"/>
      <c r="W13" s="126" t="s">
        <v>51</v>
      </c>
      <c r="X13" s="126"/>
      <c r="Y13" s="126"/>
      <c r="Z13" s="126"/>
      <c r="AA13" s="189"/>
      <c r="AB13" s="189"/>
      <c r="AC13" s="189"/>
      <c r="AD13" s="189"/>
      <c r="AE13" s="3"/>
      <c r="AF13" s="3"/>
      <c r="AG13" s="189" t="s">
        <v>39</v>
      </c>
      <c r="AH13" s="128"/>
      <c r="AI13" s="128"/>
      <c r="AJ13" s="128"/>
      <c r="AK13" s="128"/>
      <c r="AL13" s="3"/>
      <c r="AM13" s="3"/>
      <c r="AN13" s="3"/>
      <c r="AO13" s="3"/>
    </row>
    <row r="14" spans="1:41" ht="20.100000000000001" customHeight="1" x14ac:dyDescent="0.4">
      <c r="A14" s="183" t="s">
        <v>55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3"/>
      <c r="R14" s="3"/>
      <c r="S14" s="3"/>
      <c r="T14" s="3"/>
      <c r="V14" s="183" t="s">
        <v>55</v>
      </c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3"/>
      <c r="AM14" s="3"/>
      <c r="AN14" s="3"/>
      <c r="AO14" s="3"/>
    </row>
    <row r="15" spans="1:41" ht="24" customHeight="1" x14ac:dyDescent="0.4">
      <c r="A15" s="10"/>
      <c r="B15" s="184" t="s">
        <v>41</v>
      </c>
      <c r="C15" s="185"/>
      <c r="D15" s="185"/>
      <c r="E15" s="186"/>
      <c r="F15" s="187" t="s">
        <v>42</v>
      </c>
      <c r="G15" s="187"/>
      <c r="H15" s="187"/>
      <c r="I15" s="187"/>
      <c r="J15" s="187" t="s">
        <v>43</v>
      </c>
      <c r="K15" s="187"/>
      <c r="L15" s="187"/>
      <c r="M15" s="187" t="s">
        <v>42</v>
      </c>
      <c r="N15" s="187"/>
      <c r="O15" s="187"/>
      <c r="P15" s="188"/>
      <c r="Q15" s="173" t="s">
        <v>44</v>
      </c>
      <c r="R15" s="174"/>
      <c r="S15" s="175" t="s">
        <v>44</v>
      </c>
      <c r="T15" s="176"/>
      <c r="V15" s="10"/>
      <c r="W15" s="184" t="s">
        <v>41</v>
      </c>
      <c r="X15" s="185"/>
      <c r="Y15" s="185"/>
      <c r="Z15" s="186"/>
      <c r="AA15" s="187" t="s">
        <v>42</v>
      </c>
      <c r="AB15" s="187"/>
      <c r="AC15" s="187"/>
      <c r="AD15" s="187"/>
      <c r="AE15" s="187" t="s">
        <v>43</v>
      </c>
      <c r="AF15" s="187"/>
      <c r="AG15" s="187"/>
      <c r="AH15" s="187" t="s">
        <v>42</v>
      </c>
      <c r="AI15" s="187"/>
      <c r="AJ15" s="187"/>
      <c r="AK15" s="188"/>
      <c r="AL15" s="173" t="s">
        <v>44</v>
      </c>
      <c r="AM15" s="174"/>
      <c r="AN15" s="175" t="s">
        <v>44</v>
      </c>
      <c r="AO15" s="176"/>
    </row>
    <row r="16" spans="1:41" ht="24" customHeight="1" x14ac:dyDescent="0.4">
      <c r="A16" s="11" t="s">
        <v>45</v>
      </c>
      <c r="B16" s="177">
        <v>0.41666666666666669</v>
      </c>
      <c r="C16" s="177"/>
      <c r="D16" s="177"/>
      <c r="E16" s="177"/>
      <c r="F16" s="178" t="str">
        <f>A5</f>
        <v>EagleJr.FC</v>
      </c>
      <c r="G16" s="179"/>
      <c r="H16" s="179"/>
      <c r="I16" s="179"/>
      <c r="J16" s="180" t="s">
        <v>43</v>
      </c>
      <c r="K16" s="180"/>
      <c r="L16" s="180"/>
      <c r="M16" s="179" t="str">
        <f>A7</f>
        <v>函館港FC</v>
      </c>
      <c r="N16" s="179"/>
      <c r="O16" s="179"/>
      <c r="P16" s="181"/>
      <c r="Q16" s="182" t="str">
        <f>A9</f>
        <v>プレイフルジュニア</v>
      </c>
      <c r="R16" s="182"/>
      <c r="S16" s="182" t="str">
        <f>V5</f>
        <v>サン・スポ2nd</v>
      </c>
      <c r="T16" s="182"/>
      <c r="V16" s="11" t="s">
        <v>45</v>
      </c>
      <c r="W16" s="177">
        <v>0.54861111111111116</v>
      </c>
      <c r="X16" s="177"/>
      <c r="Y16" s="177"/>
      <c r="Z16" s="177"/>
      <c r="AA16" s="178" t="str">
        <f>V5</f>
        <v>サン・スポ2nd</v>
      </c>
      <c r="AB16" s="179"/>
      <c r="AC16" s="179"/>
      <c r="AD16" s="179"/>
      <c r="AE16" s="180" t="s">
        <v>43</v>
      </c>
      <c r="AF16" s="180"/>
      <c r="AG16" s="180"/>
      <c r="AH16" s="179" t="str">
        <f>V7</f>
        <v>桔梗</v>
      </c>
      <c r="AI16" s="179"/>
      <c r="AJ16" s="179"/>
      <c r="AK16" s="181"/>
      <c r="AL16" s="182" t="str">
        <f>V9</f>
        <v>知内松前</v>
      </c>
      <c r="AM16" s="182"/>
      <c r="AN16" s="182" t="str">
        <f>A5</f>
        <v>EagleJr.FC</v>
      </c>
      <c r="AO16" s="182"/>
    </row>
    <row r="17" spans="1:41" ht="24" customHeight="1" x14ac:dyDescent="0.4">
      <c r="A17" s="12"/>
      <c r="B17" s="154"/>
      <c r="C17" s="154"/>
      <c r="D17" s="154"/>
      <c r="E17" s="154"/>
      <c r="F17" s="156" t="s">
        <v>59</v>
      </c>
      <c r="G17" s="157"/>
      <c r="H17" s="157"/>
      <c r="I17" s="157"/>
      <c r="J17" s="157"/>
      <c r="K17" s="157"/>
      <c r="L17" s="157"/>
      <c r="M17" s="157"/>
      <c r="N17" s="157"/>
      <c r="O17" s="157"/>
      <c r="P17" s="158"/>
      <c r="Q17" s="155"/>
      <c r="R17" s="155"/>
      <c r="S17" s="155"/>
      <c r="T17" s="155"/>
      <c r="V17" s="12"/>
      <c r="W17" s="154"/>
      <c r="X17" s="154"/>
      <c r="Y17" s="154"/>
      <c r="Z17" s="154"/>
      <c r="AA17" s="156" t="s">
        <v>58</v>
      </c>
      <c r="AB17" s="157"/>
      <c r="AC17" s="157"/>
      <c r="AD17" s="157"/>
      <c r="AE17" s="157"/>
      <c r="AF17" s="157"/>
      <c r="AG17" s="157"/>
      <c r="AH17" s="157"/>
      <c r="AI17" s="157"/>
      <c r="AJ17" s="157"/>
      <c r="AK17" s="158"/>
      <c r="AL17" s="155"/>
      <c r="AM17" s="155"/>
      <c r="AN17" s="155"/>
      <c r="AO17" s="155"/>
    </row>
    <row r="18" spans="1:41" ht="24" customHeight="1" x14ac:dyDescent="0.4">
      <c r="A18" s="13" t="s">
        <v>46</v>
      </c>
      <c r="B18" s="159">
        <v>0.4513888888888889</v>
      </c>
      <c r="C18" s="159"/>
      <c r="D18" s="159"/>
      <c r="E18" s="159"/>
      <c r="F18" s="160" t="str">
        <f>A5</f>
        <v>EagleJr.FC</v>
      </c>
      <c r="G18" s="161"/>
      <c r="H18" s="161"/>
      <c r="I18" s="161"/>
      <c r="J18" s="162"/>
      <c r="K18" s="162"/>
      <c r="L18" s="162"/>
      <c r="M18" s="161" t="str">
        <f>A9</f>
        <v>プレイフルジュニア</v>
      </c>
      <c r="N18" s="161"/>
      <c r="O18" s="161"/>
      <c r="P18" s="163"/>
      <c r="Q18" s="164" t="str">
        <f>A7</f>
        <v>函館港FC</v>
      </c>
      <c r="R18" s="160"/>
      <c r="S18" s="165" t="str">
        <f>V7</f>
        <v>桔梗</v>
      </c>
      <c r="T18" s="166"/>
      <c r="V18" s="13" t="s">
        <v>46</v>
      </c>
      <c r="W18" s="159">
        <v>0.58333333333333337</v>
      </c>
      <c r="X18" s="159"/>
      <c r="Y18" s="159"/>
      <c r="Z18" s="159"/>
      <c r="AA18" s="160" t="str">
        <f>V5</f>
        <v>サン・スポ2nd</v>
      </c>
      <c r="AB18" s="161"/>
      <c r="AC18" s="161"/>
      <c r="AD18" s="161"/>
      <c r="AE18" s="162"/>
      <c r="AF18" s="162"/>
      <c r="AG18" s="162"/>
      <c r="AH18" s="161" t="str">
        <f>V9</f>
        <v>知内松前</v>
      </c>
      <c r="AI18" s="161"/>
      <c r="AJ18" s="161"/>
      <c r="AK18" s="163"/>
      <c r="AL18" s="164" t="str">
        <f>V7</f>
        <v>桔梗</v>
      </c>
      <c r="AM18" s="160"/>
      <c r="AN18" s="165" t="str">
        <f>A7</f>
        <v>函館港FC</v>
      </c>
      <c r="AO18" s="166"/>
    </row>
    <row r="19" spans="1:41" ht="24" customHeight="1" x14ac:dyDescent="0.4">
      <c r="A19" s="12"/>
      <c r="B19" s="154"/>
      <c r="C19" s="154"/>
      <c r="D19" s="154"/>
      <c r="E19" s="154"/>
      <c r="F19" s="156" t="s">
        <v>58</v>
      </c>
      <c r="G19" s="157"/>
      <c r="H19" s="157"/>
      <c r="I19" s="157"/>
      <c r="J19" s="157"/>
      <c r="K19" s="157"/>
      <c r="L19" s="157"/>
      <c r="M19" s="157"/>
      <c r="N19" s="157"/>
      <c r="O19" s="157"/>
      <c r="P19" s="158"/>
      <c r="Q19" s="155"/>
      <c r="R19" s="155"/>
      <c r="S19" s="155"/>
      <c r="T19" s="155"/>
      <c r="V19" s="12"/>
      <c r="W19" s="154"/>
      <c r="X19" s="154"/>
      <c r="Y19" s="154"/>
      <c r="Z19" s="154"/>
      <c r="AA19" s="156" t="s">
        <v>58</v>
      </c>
      <c r="AB19" s="157"/>
      <c r="AC19" s="157"/>
      <c r="AD19" s="157"/>
      <c r="AE19" s="157"/>
      <c r="AF19" s="157"/>
      <c r="AG19" s="157"/>
      <c r="AH19" s="157"/>
      <c r="AI19" s="157"/>
      <c r="AJ19" s="157"/>
      <c r="AK19" s="158"/>
      <c r="AL19" s="155"/>
      <c r="AM19" s="155"/>
      <c r="AN19" s="155"/>
      <c r="AO19" s="155"/>
    </row>
    <row r="20" spans="1:41" ht="24" customHeight="1" x14ac:dyDescent="0.4">
      <c r="A20" s="15" t="s">
        <v>47</v>
      </c>
      <c r="B20" s="167">
        <v>0.4861111111111111</v>
      </c>
      <c r="C20" s="167"/>
      <c r="D20" s="167"/>
      <c r="E20" s="167"/>
      <c r="F20" s="168" t="str">
        <f>A7</f>
        <v>函館港FC</v>
      </c>
      <c r="G20" s="169"/>
      <c r="H20" s="169"/>
      <c r="I20" s="169"/>
      <c r="J20" s="170" t="s">
        <v>43</v>
      </c>
      <c r="K20" s="170"/>
      <c r="L20" s="170"/>
      <c r="M20" s="169" t="str">
        <f>A9</f>
        <v>プレイフルジュニア</v>
      </c>
      <c r="N20" s="169"/>
      <c r="O20" s="169"/>
      <c r="P20" s="171"/>
      <c r="Q20" s="172" t="str">
        <f>A5</f>
        <v>EagleJr.FC</v>
      </c>
      <c r="R20" s="172"/>
      <c r="S20" s="172" t="str">
        <f>V9</f>
        <v>知内松前</v>
      </c>
      <c r="T20" s="172"/>
      <c r="V20" s="15" t="s">
        <v>47</v>
      </c>
      <c r="W20" s="167">
        <v>0.61805555555555558</v>
      </c>
      <c r="X20" s="167"/>
      <c r="Y20" s="167"/>
      <c r="Z20" s="167"/>
      <c r="AA20" s="168" t="str">
        <f>V7</f>
        <v>桔梗</v>
      </c>
      <c r="AB20" s="169"/>
      <c r="AC20" s="169"/>
      <c r="AD20" s="169"/>
      <c r="AE20" s="170" t="s">
        <v>43</v>
      </c>
      <c r="AF20" s="170"/>
      <c r="AG20" s="170"/>
      <c r="AH20" s="169" t="str">
        <f>V9</f>
        <v>知内松前</v>
      </c>
      <c r="AI20" s="169"/>
      <c r="AJ20" s="169"/>
      <c r="AK20" s="171"/>
      <c r="AL20" s="172" t="str">
        <f>V5</f>
        <v>サン・スポ2nd</v>
      </c>
      <c r="AM20" s="172"/>
      <c r="AN20" s="172" t="str">
        <f>A9</f>
        <v>プレイフルジュニア</v>
      </c>
      <c r="AO20" s="172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Q3:Q4"/>
    <mergeCell ref="A5:A6"/>
    <mergeCell ref="B5:D6"/>
    <mergeCell ref="E5:G5"/>
    <mergeCell ref="H5:J5"/>
    <mergeCell ref="K5:M6"/>
    <mergeCell ref="AC3:AE4"/>
    <mergeCell ref="AF3:AH4"/>
    <mergeCell ref="AL3:AL4"/>
    <mergeCell ref="R3:R4"/>
    <mergeCell ref="S3:S4"/>
    <mergeCell ref="N3:P4"/>
    <mergeCell ref="N5:P6"/>
    <mergeCell ref="V3:V4"/>
    <mergeCell ref="W3:Y4"/>
    <mergeCell ref="A9:A10"/>
    <mergeCell ref="B9:D9"/>
    <mergeCell ref="E9:G9"/>
    <mergeCell ref="H9:J10"/>
    <mergeCell ref="K9:M10"/>
    <mergeCell ref="AC7:AE7"/>
    <mergeCell ref="AF7:AH8"/>
    <mergeCell ref="AL7:AL8"/>
    <mergeCell ref="R7:R8"/>
    <mergeCell ref="S7:S8"/>
    <mergeCell ref="A7:A8"/>
    <mergeCell ref="B7:D7"/>
    <mergeCell ref="E7:G8"/>
    <mergeCell ref="H7:J7"/>
    <mergeCell ref="K7:M8"/>
    <mergeCell ref="Q7:Q8"/>
    <mergeCell ref="N7:P8"/>
    <mergeCell ref="V7:V8"/>
    <mergeCell ref="W7:Y7"/>
    <mergeCell ref="AI9:AK10"/>
    <mergeCell ref="Z9:AB9"/>
    <mergeCell ref="AC9:AE10"/>
    <mergeCell ref="B13:E13"/>
    <mergeCell ref="L13:P13"/>
    <mergeCell ref="W13:Z13"/>
    <mergeCell ref="AG13:AK13"/>
    <mergeCell ref="F13:I13"/>
    <mergeCell ref="AA13:AD13"/>
    <mergeCell ref="B12:E12"/>
    <mergeCell ref="AL9:AL10"/>
    <mergeCell ref="W9:Y9"/>
    <mergeCell ref="AF9:AH10"/>
    <mergeCell ref="Q9:Q10"/>
    <mergeCell ref="R9:R10"/>
    <mergeCell ref="S9:S10"/>
    <mergeCell ref="AG12:AK12"/>
    <mergeCell ref="F12:I12"/>
    <mergeCell ref="AA12:AD12"/>
    <mergeCell ref="B11:E11"/>
    <mergeCell ref="F11:J11"/>
    <mergeCell ref="L11:P11"/>
    <mergeCell ref="W11:Z11"/>
    <mergeCell ref="AA11:AE11"/>
    <mergeCell ref="AG11:AK11"/>
    <mergeCell ref="N9:P10"/>
    <mergeCell ref="L12:P12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AE15:AG15"/>
    <mergeCell ref="AH15:AK15"/>
    <mergeCell ref="AL15:AM15"/>
    <mergeCell ref="AN15:AO15"/>
    <mergeCell ref="B16:E16"/>
    <mergeCell ref="F16:I16"/>
    <mergeCell ref="J16:L16"/>
    <mergeCell ref="M16:P16"/>
    <mergeCell ref="Q16:R16"/>
    <mergeCell ref="S16:T16"/>
    <mergeCell ref="W17:Z17"/>
    <mergeCell ref="AL17:AM17"/>
    <mergeCell ref="AN17:AO17"/>
    <mergeCell ref="AA17:AK17"/>
    <mergeCell ref="B17:E17"/>
    <mergeCell ref="Q17:R17"/>
    <mergeCell ref="S17:T17"/>
    <mergeCell ref="F17:P17"/>
    <mergeCell ref="W16:Z16"/>
    <mergeCell ref="AA16:AD16"/>
    <mergeCell ref="AE16:AG16"/>
    <mergeCell ref="AH16:AK16"/>
    <mergeCell ref="AL16:AM16"/>
    <mergeCell ref="AN16:AO16"/>
    <mergeCell ref="W20:Z20"/>
    <mergeCell ref="AA20:AD20"/>
    <mergeCell ref="AE20:AG20"/>
    <mergeCell ref="AH20:AK20"/>
    <mergeCell ref="AL20:AM20"/>
    <mergeCell ref="AN20:AO20"/>
    <mergeCell ref="B20:E20"/>
    <mergeCell ref="F20:I20"/>
    <mergeCell ref="J20:L20"/>
    <mergeCell ref="M20:P20"/>
    <mergeCell ref="Q20:R20"/>
    <mergeCell ref="S20:T20"/>
    <mergeCell ref="W19:Z19"/>
    <mergeCell ref="AL19:AM19"/>
    <mergeCell ref="AN19:AO19"/>
    <mergeCell ref="AA19:AK19"/>
    <mergeCell ref="B19:E19"/>
    <mergeCell ref="Q19:R19"/>
    <mergeCell ref="S19:T19"/>
    <mergeCell ref="F19:P19"/>
    <mergeCell ref="W18:Z18"/>
    <mergeCell ref="AA18:AD18"/>
    <mergeCell ref="AE18:AG18"/>
    <mergeCell ref="AH18:AK18"/>
    <mergeCell ref="AL18:AM18"/>
    <mergeCell ref="AN18:AO18"/>
    <mergeCell ref="B18:E18"/>
    <mergeCell ref="F18:I18"/>
    <mergeCell ref="J18:L18"/>
    <mergeCell ref="M18:P18"/>
    <mergeCell ref="Q18:R18"/>
    <mergeCell ref="S18:T18"/>
    <mergeCell ref="AM9:AM10"/>
    <mergeCell ref="AN9:AN10"/>
    <mergeCell ref="W12:Z12"/>
    <mergeCell ref="Z5:AB5"/>
    <mergeCell ref="Q5:Q6"/>
    <mergeCell ref="R5:R6"/>
    <mergeCell ref="S5:S6"/>
    <mergeCell ref="Z3:AB4"/>
    <mergeCell ref="AI3:AK4"/>
    <mergeCell ref="AM3:AM4"/>
    <mergeCell ref="AN3:AN4"/>
    <mergeCell ref="V5:V6"/>
    <mergeCell ref="W5:Y6"/>
    <mergeCell ref="AI5:AK6"/>
    <mergeCell ref="AM5:AM6"/>
    <mergeCell ref="AN5:AN6"/>
    <mergeCell ref="AL5:AL6"/>
    <mergeCell ref="AC5:AE5"/>
    <mergeCell ref="AF5:AH6"/>
    <mergeCell ref="Z7:AB8"/>
    <mergeCell ref="AI7:AK8"/>
    <mergeCell ref="AM7:AM8"/>
    <mergeCell ref="AN7:AN8"/>
    <mergeCell ref="V9:V1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8A8D-F162-41FE-A29F-9D738E024E89}">
  <dimension ref="A1:AO20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875" defaultRowHeight="13.5" x14ac:dyDescent="0.4"/>
  <cols>
    <col min="1" max="1" width="10.625" style="2" bestFit="1" customWidth="1"/>
    <col min="2" max="2" width="2.875" style="2" customWidth="1"/>
    <col min="3" max="3" width="2.875" style="14" customWidth="1"/>
    <col min="4" max="16" width="2.875" style="2" customWidth="1"/>
    <col min="17" max="20" width="7.125" style="2" customWidth="1"/>
    <col min="21" max="21" width="2.5" style="2" customWidth="1"/>
    <col min="22" max="22" width="10.625" style="2" bestFit="1" customWidth="1"/>
    <col min="23" max="23" width="2.875" style="2" customWidth="1"/>
    <col min="24" max="24" width="2.875" style="14" customWidth="1"/>
    <col min="25" max="37" width="2.875" style="2" customWidth="1"/>
    <col min="38" max="41" width="7.125" style="2" customWidth="1"/>
    <col min="42" max="16384" width="8.875" style="2"/>
  </cols>
  <sheetData>
    <row r="1" spans="1:41" ht="29.1" customHeight="1" x14ac:dyDescent="0.4">
      <c r="A1" s="193" t="s">
        <v>48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"/>
      <c r="V1" s="193" t="s">
        <v>48</v>
      </c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</row>
    <row r="2" spans="1:41" ht="27" customHeight="1" x14ac:dyDescent="0.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2.95" customHeight="1" x14ac:dyDescent="0.4">
      <c r="A3" s="194" t="s">
        <v>1</v>
      </c>
      <c r="B3" s="130" t="str">
        <f>A5</f>
        <v>リオマール</v>
      </c>
      <c r="C3" s="131"/>
      <c r="D3" s="132"/>
      <c r="E3" s="130" t="str">
        <f>A7</f>
        <v>八雲</v>
      </c>
      <c r="F3" s="131"/>
      <c r="G3" s="132"/>
      <c r="H3" s="130" t="str">
        <f>A9</f>
        <v>CORAZON</v>
      </c>
      <c r="I3" s="131"/>
      <c r="J3" s="132"/>
      <c r="K3" s="130" t="s">
        <v>30</v>
      </c>
      <c r="L3" s="131"/>
      <c r="M3" s="132"/>
      <c r="N3" s="130" t="s">
        <v>31</v>
      </c>
      <c r="O3" s="131"/>
      <c r="P3" s="132"/>
      <c r="Q3" s="136" t="s">
        <v>32</v>
      </c>
      <c r="R3" s="136" t="s">
        <v>33</v>
      </c>
      <c r="S3" s="138" t="s">
        <v>34</v>
      </c>
      <c r="V3" s="194" t="s">
        <v>3</v>
      </c>
      <c r="W3" s="130" t="str">
        <f>V5</f>
        <v>プレイフルSUN</v>
      </c>
      <c r="X3" s="131"/>
      <c r="Y3" s="132"/>
      <c r="Z3" s="130" t="str">
        <f>V7</f>
        <v>ジュニホワイト</v>
      </c>
      <c r="AA3" s="131"/>
      <c r="AB3" s="132"/>
      <c r="AC3" s="130" t="str">
        <f>V9</f>
        <v>フロンティア</v>
      </c>
      <c r="AD3" s="131"/>
      <c r="AE3" s="132"/>
      <c r="AF3" s="130" t="s">
        <v>30</v>
      </c>
      <c r="AG3" s="131"/>
      <c r="AH3" s="132"/>
      <c r="AI3" s="130" t="s">
        <v>31</v>
      </c>
      <c r="AJ3" s="131"/>
      <c r="AK3" s="132"/>
      <c r="AL3" s="136" t="s">
        <v>32</v>
      </c>
      <c r="AM3" s="136" t="s">
        <v>33</v>
      </c>
      <c r="AN3" s="138" t="s">
        <v>34</v>
      </c>
    </row>
    <row r="4" spans="1:41" ht="12.95" customHeight="1" x14ac:dyDescent="0.4">
      <c r="A4" s="195"/>
      <c r="B4" s="133"/>
      <c r="C4" s="134"/>
      <c r="D4" s="135"/>
      <c r="E4" s="133"/>
      <c r="F4" s="134"/>
      <c r="G4" s="135"/>
      <c r="H4" s="133"/>
      <c r="I4" s="134"/>
      <c r="J4" s="135"/>
      <c r="K4" s="133"/>
      <c r="L4" s="134"/>
      <c r="M4" s="135"/>
      <c r="N4" s="133"/>
      <c r="O4" s="134"/>
      <c r="P4" s="135"/>
      <c r="Q4" s="137"/>
      <c r="R4" s="137"/>
      <c r="S4" s="139"/>
      <c r="V4" s="195"/>
      <c r="W4" s="133"/>
      <c r="X4" s="134"/>
      <c r="Y4" s="135"/>
      <c r="Z4" s="133"/>
      <c r="AA4" s="134"/>
      <c r="AB4" s="135"/>
      <c r="AC4" s="133"/>
      <c r="AD4" s="134"/>
      <c r="AE4" s="135"/>
      <c r="AF4" s="133"/>
      <c r="AG4" s="134"/>
      <c r="AH4" s="135"/>
      <c r="AI4" s="133"/>
      <c r="AJ4" s="134"/>
      <c r="AK4" s="135"/>
      <c r="AL4" s="137"/>
      <c r="AM4" s="137"/>
      <c r="AN4" s="139"/>
    </row>
    <row r="5" spans="1:41" ht="13.5" customHeight="1" x14ac:dyDescent="0.4">
      <c r="A5" s="140" t="s">
        <v>28</v>
      </c>
      <c r="B5" s="142"/>
      <c r="C5" s="143"/>
      <c r="D5" s="144"/>
      <c r="E5" s="127" t="str">
        <f>IF(E6="","",IF(E6=G6,"△",IF(E6&gt;G6,"○","×")))</f>
        <v>△</v>
      </c>
      <c r="F5" s="128"/>
      <c r="G5" s="129"/>
      <c r="H5" s="127" t="str">
        <f>IF(H6="","",IF(H6=J6,"△",IF(H6&gt;J6,"○","×")))</f>
        <v>×</v>
      </c>
      <c r="I5" s="128"/>
      <c r="J5" s="129"/>
      <c r="K5" s="148">
        <f>COUNTIF(B5:J5,"○")*3+COUNTIF(B5:J5,"△")*1</f>
        <v>1</v>
      </c>
      <c r="L5" s="149"/>
      <c r="M5" s="150"/>
      <c r="N5" s="148">
        <f>Q5-R5</f>
        <v>-1</v>
      </c>
      <c r="O5" s="149"/>
      <c r="P5" s="150"/>
      <c r="Q5" s="123">
        <f>E6+H6</f>
        <v>5</v>
      </c>
      <c r="R5" s="123">
        <f>G6+J6</f>
        <v>6</v>
      </c>
      <c r="S5" s="124">
        <v>2</v>
      </c>
      <c r="V5" s="140" t="s">
        <v>69</v>
      </c>
      <c r="W5" s="142"/>
      <c r="X5" s="143"/>
      <c r="Y5" s="144"/>
      <c r="Z5" s="127" t="str">
        <f>IF(Z6="","",IF(Z6=AB6,"△",IF(Z6&gt;AB6,"○","×")))</f>
        <v>○</v>
      </c>
      <c r="AA5" s="128"/>
      <c r="AB5" s="129"/>
      <c r="AC5" s="127" t="str">
        <f>IF(AC6="","",IF(AC6=AE6,"△",IF(AC6&gt;AE6,"○","×")))</f>
        <v>×</v>
      </c>
      <c r="AD5" s="128"/>
      <c r="AE5" s="129"/>
      <c r="AF5" s="148">
        <f>COUNTIF(W5:AE5,"○")*3+COUNTIF(W5:AE5,"△")*1</f>
        <v>3</v>
      </c>
      <c r="AG5" s="149"/>
      <c r="AH5" s="150"/>
      <c r="AI5" s="148">
        <f>AL5-AM5</f>
        <v>2</v>
      </c>
      <c r="AJ5" s="149"/>
      <c r="AK5" s="150"/>
      <c r="AL5" s="123">
        <f>Z6+AC6</f>
        <v>6</v>
      </c>
      <c r="AM5" s="123">
        <f>AB6+AE6</f>
        <v>4</v>
      </c>
      <c r="AN5" s="124">
        <v>2</v>
      </c>
    </row>
    <row r="6" spans="1:41" ht="13.5" customHeight="1" x14ac:dyDescent="0.4">
      <c r="A6" s="141"/>
      <c r="B6" s="145"/>
      <c r="C6" s="146"/>
      <c r="D6" s="147"/>
      <c r="E6" s="5">
        <v>3</v>
      </c>
      <c r="F6" s="6" t="s">
        <v>36</v>
      </c>
      <c r="G6" s="7">
        <v>3</v>
      </c>
      <c r="H6" s="5">
        <v>2</v>
      </c>
      <c r="I6" s="6" t="s">
        <v>36</v>
      </c>
      <c r="J6" s="7">
        <v>3</v>
      </c>
      <c r="K6" s="151"/>
      <c r="L6" s="152"/>
      <c r="M6" s="153"/>
      <c r="N6" s="151"/>
      <c r="O6" s="152"/>
      <c r="P6" s="153"/>
      <c r="Q6" s="124"/>
      <c r="R6" s="124"/>
      <c r="S6" s="125"/>
      <c r="V6" s="141"/>
      <c r="W6" s="145"/>
      <c r="X6" s="146"/>
      <c r="Y6" s="147"/>
      <c r="Z6" s="5">
        <v>6</v>
      </c>
      <c r="AA6" s="6" t="s">
        <v>36</v>
      </c>
      <c r="AB6" s="7">
        <v>1</v>
      </c>
      <c r="AC6" s="5">
        <v>0</v>
      </c>
      <c r="AD6" s="6" t="s">
        <v>36</v>
      </c>
      <c r="AE6" s="7">
        <v>3</v>
      </c>
      <c r="AF6" s="151"/>
      <c r="AG6" s="152"/>
      <c r="AH6" s="153"/>
      <c r="AI6" s="151"/>
      <c r="AJ6" s="152"/>
      <c r="AK6" s="153"/>
      <c r="AL6" s="124"/>
      <c r="AM6" s="124"/>
      <c r="AN6" s="125"/>
    </row>
    <row r="7" spans="1:41" ht="13.5" customHeight="1" x14ac:dyDescent="0.4">
      <c r="A7" s="140" t="s">
        <v>67</v>
      </c>
      <c r="B7" s="190" t="str">
        <f>IF(B8="","",IF(B8=D8,"△",IF(B8&gt;D8,"○","×")))</f>
        <v>△</v>
      </c>
      <c r="C7" s="190"/>
      <c r="D7" s="191"/>
      <c r="E7" s="142"/>
      <c r="F7" s="143"/>
      <c r="G7" s="144"/>
      <c r="H7" s="192" t="str">
        <f>IF(H8="","",IF(H8=J8,"△",IF(H8&gt;J8,"○","×")))</f>
        <v>×</v>
      </c>
      <c r="I7" s="190"/>
      <c r="J7" s="191"/>
      <c r="K7" s="148">
        <f>COUNTIF(B7:J7,"○")*3+COUNTIF(B7:J7,"△")*1</f>
        <v>1</v>
      </c>
      <c r="L7" s="149"/>
      <c r="M7" s="150"/>
      <c r="N7" s="148">
        <f t="shared" ref="N7" si="0">Q7-R7</f>
        <v>-4</v>
      </c>
      <c r="O7" s="149"/>
      <c r="P7" s="150"/>
      <c r="Q7" s="123">
        <f>H8+G6</f>
        <v>6</v>
      </c>
      <c r="R7" s="123">
        <f>E6+J8</f>
        <v>10</v>
      </c>
      <c r="S7" s="125">
        <v>3</v>
      </c>
      <c r="V7" s="140" t="s">
        <v>35</v>
      </c>
      <c r="W7" s="190" t="str">
        <f>IF(W8="","",IF(W8=Y8,"△",IF(W8&gt;Y8,"○","×")))</f>
        <v>×</v>
      </c>
      <c r="X7" s="190"/>
      <c r="Y7" s="191"/>
      <c r="Z7" s="142"/>
      <c r="AA7" s="143"/>
      <c r="AB7" s="144"/>
      <c r="AC7" s="192" t="str">
        <f>IF(AC8="","",IF(AC8=AE8,"△",IF(AC8&gt;AE8,"○","×")))</f>
        <v>×</v>
      </c>
      <c r="AD7" s="190"/>
      <c r="AE7" s="191"/>
      <c r="AF7" s="148">
        <f>COUNTIF(W7:AE7,"○")*3+COUNTIF(W7:AE7,"△")*1</f>
        <v>0</v>
      </c>
      <c r="AG7" s="149"/>
      <c r="AH7" s="150"/>
      <c r="AI7" s="148">
        <f t="shared" ref="AI7" si="1">AL7-AM7</f>
        <v>-10</v>
      </c>
      <c r="AJ7" s="149"/>
      <c r="AK7" s="150"/>
      <c r="AL7" s="123">
        <f>AC8+AB6</f>
        <v>2</v>
      </c>
      <c r="AM7" s="123">
        <f>Z6+AE8</f>
        <v>12</v>
      </c>
      <c r="AN7" s="125">
        <v>3</v>
      </c>
    </row>
    <row r="8" spans="1:41" ht="13.5" customHeight="1" x14ac:dyDescent="0.4">
      <c r="A8" s="141"/>
      <c r="B8" s="6">
        <f>IF(G6="","",G6)</f>
        <v>3</v>
      </c>
      <c r="C8" s="6" t="s">
        <v>36</v>
      </c>
      <c r="D8" s="9">
        <f>IF(E6="","",E6)</f>
        <v>3</v>
      </c>
      <c r="E8" s="145"/>
      <c r="F8" s="146"/>
      <c r="G8" s="147"/>
      <c r="H8" s="5">
        <v>3</v>
      </c>
      <c r="I8" s="6" t="s">
        <v>36</v>
      </c>
      <c r="J8" s="7">
        <v>7</v>
      </c>
      <c r="K8" s="151"/>
      <c r="L8" s="152"/>
      <c r="M8" s="153"/>
      <c r="N8" s="151"/>
      <c r="O8" s="152"/>
      <c r="P8" s="153"/>
      <c r="Q8" s="124"/>
      <c r="R8" s="124"/>
      <c r="S8" s="125"/>
      <c r="V8" s="141"/>
      <c r="W8" s="6">
        <f>IF(AB6="","",AB6)</f>
        <v>1</v>
      </c>
      <c r="X8" s="6" t="s">
        <v>36</v>
      </c>
      <c r="Y8" s="9">
        <f>IF(Z6="","",Z6)</f>
        <v>6</v>
      </c>
      <c r="Z8" s="145"/>
      <c r="AA8" s="146"/>
      <c r="AB8" s="147"/>
      <c r="AC8" s="5">
        <v>1</v>
      </c>
      <c r="AD8" s="6" t="s">
        <v>36</v>
      </c>
      <c r="AE8" s="7">
        <v>6</v>
      </c>
      <c r="AF8" s="151"/>
      <c r="AG8" s="152"/>
      <c r="AH8" s="153"/>
      <c r="AI8" s="151"/>
      <c r="AJ8" s="152"/>
      <c r="AK8" s="153"/>
      <c r="AL8" s="124"/>
      <c r="AM8" s="124"/>
      <c r="AN8" s="125"/>
    </row>
    <row r="9" spans="1:41" ht="13.5" customHeight="1" x14ac:dyDescent="0.4">
      <c r="A9" s="140" t="s">
        <v>68</v>
      </c>
      <c r="B9" s="190" t="str">
        <f>IF(B10="","",IF(B10=D10,"△",IF(B10&gt;D10,"○","×")))</f>
        <v>○</v>
      </c>
      <c r="C9" s="190"/>
      <c r="D9" s="191"/>
      <c r="E9" s="192" t="str">
        <f>IF(E10="","",IF(E10=G10,"△",IF(E10&gt;G10,"○","×")))</f>
        <v>○</v>
      </c>
      <c r="F9" s="190"/>
      <c r="G9" s="191"/>
      <c r="H9" s="142"/>
      <c r="I9" s="143"/>
      <c r="J9" s="144"/>
      <c r="K9" s="148">
        <f>COUNTIF(B9:J9,"○")*3+COUNTIF(B9:J9,"△")*1</f>
        <v>6</v>
      </c>
      <c r="L9" s="149"/>
      <c r="M9" s="150"/>
      <c r="N9" s="148">
        <f t="shared" ref="N9" si="2">Q9-R9</f>
        <v>5</v>
      </c>
      <c r="O9" s="149"/>
      <c r="P9" s="150"/>
      <c r="Q9" s="123">
        <f>J6+J8</f>
        <v>10</v>
      </c>
      <c r="R9" s="123">
        <f>H6+H8</f>
        <v>5</v>
      </c>
      <c r="S9" s="125">
        <v>1</v>
      </c>
      <c r="V9" s="140" t="s">
        <v>37</v>
      </c>
      <c r="W9" s="190" t="str">
        <f>IF(W10="","",IF(W10=Y10,"△",IF(W10&gt;Y10,"○","×")))</f>
        <v>○</v>
      </c>
      <c r="X9" s="190"/>
      <c r="Y9" s="191"/>
      <c r="Z9" s="192" t="str">
        <f>IF(Z10="","",IF(Z10=AB10,"△",IF(Z10&gt;AB10,"○","×")))</f>
        <v>○</v>
      </c>
      <c r="AA9" s="190"/>
      <c r="AB9" s="191"/>
      <c r="AC9" s="142"/>
      <c r="AD9" s="143"/>
      <c r="AE9" s="144"/>
      <c r="AF9" s="148">
        <f>COUNTIF(W9:AE9,"○")*3+COUNTIF(W9:AE9,"△")*1</f>
        <v>6</v>
      </c>
      <c r="AG9" s="149"/>
      <c r="AH9" s="150"/>
      <c r="AI9" s="148">
        <f t="shared" ref="AI9" si="3">AL9-AM9</f>
        <v>8</v>
      </c>
      <c r="AJ9" s="149"/>
      <c r="AK9" s="150"/>
      <c r="AL9" s="123">
        <f>AE6+AE8</f>
        <v>9</v>
      </c>
      <c r="AM9" s="123">
        <f>AC6+AC8</f>
        <v>1</v>
      </c>
      <c r="AN9" s="125">
        <v>1</v>
      </c>
    </row>
    <row r="10" spans="1:41" ht="13.5" customHeight="1" x14ac:dyDescent="0.4">
      <c r="A10" s="141"/>
      <c r="B10" s="6">
        <f>IF(J6="","",J6)</f>
        <v>3</v>
      </c>
      <c r="C10" s="6" t="s">
        <v>36</v>
      </c>
      <c r="D10" s="9">
        <f>IF(H6="","",H6)</f>
        <v>2</v>
      </c>
      <c r="E10" s="8">
        <f>IF(J8="","",J8)</f>
        <v>7</v>
      </c>
      <c r="F10" s="6" t="s">
        <v>36</v>
      </c>
      <c r="G10" s="9">
        <f>IF(H8="","",H8)</f>
        <v>3</v>
      </c>
      <c r="H10" s="145"/>
      <c r="I10" s="146"/>
      <c r="J10" s="147"/>
      <c r="K10" s="151"/>
      <c r="L10" s="152"/>
      <c r="M10" s="153"/>
      <c r="N10" s="151"/>
      <c r="O10" s="152"/>
      <c r="P10" s="153"/>
      <c r="Q10" s="124"/>
      <c r="R10" s="124"/>
      <c r="S10" s="125"/>
      <c r="V10" s="141"/>
      <c r="W10" s="6">
        <f>IF(AE6="","",AE6)</f>
        <v>3</v>
      </c>
      <c r="X10" s="6" t="s">
        <v>36</v>
      </c>
      <c r="Y10" s="9">
        <f>IF(AC6="","",AC6)</f>
        <v>0</v>
      </c>
      <c r="Z10" s="8">
        <f>IF(AE8="","",AE8)</f>
        <v>6</v>
      </c>
      <c r="AA10" s="6" t="s">
        <v>36</v>
      </c>
      <c r="AB10" s="9">
        <f>IF(AC8="","",AC8)</f>
        <v>1</v>
      </c>
      <c r="AC10" s="145"/>
      <c r="AD10" s="146"/>
      <c r="AE10" s="147"/>
      <c r="AF10" s="151"/>
      <c r="AG10" s="152"/>
      <c r="AH10" s="153"/>
      <c r="AI10" s="151"/>
      <c r="AJ10" s="152"/>
      <c r="AK10" s="153"/>
      <c r="AL10" s="124"/>
      <c r="AM10" s="124"/>
      <c r="AN10" s="125"/>
    </row>
    <row r="11" spans="1:41" ht="20.100000000000001" customHeight="1" x14ac:dyDescent="0.4">
      <c r="A11" s="3"/>
      <c r="B11" s="126"/>
      <c r="C11" s="126"/>
      <c r="D11" s="126"/>
      <c r="E11" s="126"/>
      <c r="F11" s="189"/>
      <c r="G11" s="128"/>
      <c r="H11" s="128"/>
      <c r="I11" s="128"/>
      <c r="J11" s="128"/>
      <c r="K11" s="3"/>
      <c r="L11" s="128"/>
      <c r="M11" s="128"/>
      <c r="N11" s="128"/>
      <c r="O11" s="128"/>
      <c r="P11" s="128"/>
      <c r="Q11" s="3"/>
      <c r="R11" s="3"/>
      <c r="S11" s="3"/>
      <c r="T11" s="3"/>
      <c r="U11" s="3"/>
      <c r="V11" s="3"/>
      <c r="W11" s="126"/>
      <c r="X11" s="126"/>
      <c r="Y11" s="126"/>
      <c r="Z11" s="126"/>
      <c r="AA11" s="189"/>
      <c r="AB11" s="128"/>
      <c r="AC11" s="128"/>
      <c r="AD11" s="128"/>
      <c r="AE11" s="128"/>
      <c r="AF11" s="3"/>
      <c r="AG11" s="128"/>
      <c r="AH11" s="128"/>
      <c r="AI11" s="128"/>
      <c r="AJ11" s="128"/>
      <c r="AK11" s="128"/>
      <c r="AL11" s="3"/>
      <c r="AM11" s="3"/>
      <c r="AN11" s="3"/>
      <c r="AO11" s="3"/>
    </row>
    <row r="12" spans="1:41" ht="20.100000000000001" customHeight="1" x14ac:dyDescent="0.4">
      <c r="A12" s="3" t="s">
        <v>38</v>
      </c>
      <c r="B12" s="128" t="str">
        <f>A5</f>
        <v>リオマール</v>
      </c>
      <c r="C12" s="128"/>
      <c r="D12" s="128"/>
      <c r="E12" s="128"/>
      <c r="F12" s="128" t="str">
        <f>A7</f>
        <v>八雲</v>
      </c>
      <c r="G12" s="128"/>
      <c r="H12" s="128"/>
      <c r="I12" s="128"/>
      <c r="J12" s="3"/>
      <c r="K12" s="3"/>
      <c r="L12" s="189" t="s">
        <v>40</v>
      </c>
      <c r="M12" s="128"/>
      <c r="N12" s="128"/>
      <c r="O12" s="128"/>
      <c r="P12" s="128"/>
      <c r="Q12" s="3"/>
      <c r="R12" s="3"/>
      <c r="S12" s="3"/>
      <c r="T12" s="3"/>
      <c r="U12" s="3"/>
      <c r="V12" s="3" t="s">
        <v>38</v>
      </c>
      <c r="W12" s="128" t="str">
        <f>V5</f>
        <v>プレイフルSUN</v>
      </c>
      <c r="X12" s="128"/>
      <c r="Y12" s="128"/>
      <c r="Z12" s="128"/>
      <c r="AA12" s="128" t="str">
        <f>V7</f>
        <v>ジュニホワイト</v>
      </c>
      <c r="AB12" s="128"/>
      <c r="AC12" s="128"/>
      <c r="AD12" s="128"/>
      <c r="AE12" s="3"/>
      <c r="AF12" s="3"/>
      <c r="AG12" s="189" t="s">
        <v>57</v>
      </c>
      <c r="AH12" s="128"/>
      <c r="AI12" s="128"/>
      <c r="AJ12" s="128"/>
      <c r="AK12" s="128"/>
      <c r="AL12" s="3"/>
      <c r="AM12" s="3"/>
      <c r="AN12" s="3"/>
      <c r="AO12" s="3"/>
    </row>
    <row r="13" spans="1:41" ht="20.100000000000001" customHeight="1" x14ac:dyDescent="0.4">
      <c r="A13" s="3"/>
      <c r="B13" s="128" t="str">
        <f>A9</f>
        <v>CORAZON</v>
      </c>
      <c r="C13" s="128"/>
      <c r="D13" s="128"/>
      <c r="E13" s="128"/>
      <c r="F13" s="128"/>
      <c r="G13" s="128"/>
      <c r="H13" s="128"/>
      <c r="I13" s="128"/>
      <c r="J13" s="3"/>
      <c r="K13" s="3"/>
      <c r="L13" s="189" t="s">
        <v>56</v>
      </c>
      <c r="M13" s="128"/>
      <c r="N13" s="128"/>
      <c r="O13" s="128"/>
      <c r="P13" s="128"/>
      <c r="Q13" s="3"/>
      <c r="R13" s="3"/>
      <c r="S13" s="3"/>
      <c r="T13" s="3"/>
      <c r="U13" s="3"/>
      <c r="V13" s="3"/>
      <c r="W13" s="128" t="str">
        <f>V9</f>
        <v>フロンティア</v>
      </c>
      <c r="X13" s="128"/>
      <c r="Y13" s="128"/>
      <c r="Z13" s="128"/>
      <c r="AA13" s="128"/>
      <c r="AB13" s="128"/>
      <c r="AC13" s="128"/>
      <c r="AD13" s="128"/>
      <c r="AE13" s="3"/>
      <c r="AF13" s="3"/>
      <c r="AG13" s="189" t="s">
        <v>39</v>
      </c>
      <c r="AH13" s="128"/>
      <c r="AI13" s="128"/>
      <c r="AJ13" s="128"/>
      <c r="AK13" s="128"/>
      <c r="AL13" s="3"/>
      <c r="AM13" s="3"/>
      <c r="AN13" s="3"/>
      <c r="AO13" s="3"/>
    </row>
    <row r="14" spans="1:41" ht="20.100000000000001" customHeight="1" x14ac:dyDescent="0.4">
      <c r="A14" s="183" t="s">
        <v>55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3"/>
      <c r="R14" s="3"/>
      <c r="S14" s="3"/>
      <c r="T14" s="3"/>
      <c r="V14" s="183" t="s">
        <v>55</v>
      </c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3"/>
      <c r="AM14" s="3"/>
      <c r="AN14" s="3"/>
      <c r="AO14" s="3"/>
    </row>
    <row r="15" spans="1:41" ht="24" customHeight="1" x14ac:dyDescent="0.4">
      <c r="A15" s="10"/>
      <c r="B15" s="184" t="s">
        <v>41</v>
      </c>
      <c r="C15" s="185"/>
      <c r="D15" s="185"/>
      <c r="E15" s="186"/>
      <c r="F15" s="187" t="s">
        <v>42</v>
      </c>
      <c r="G15" s="187"/>
      <c r="H15" s="187"/>
      <c r="I15" s="187"/>
      <c r="J15" s="187" t="s">
        <v>43</v>
      </c>
      <c r="K15" s="187"/>
      <c r="L15" s="187"/>
      <c r="M15" s="187" t="s">
        <v>42</v>
      </c>
      <c r="N15" s="187"/>
      <c r="O15" s="187"/>
      <c r="P15" s="188"/>
      <c r="Q15" s="173" t="s">
        <v>44</v>
      </c>
      <c r="R15" s="174"/>
      <c r="S15" s="175" t="s">
        <v>44</v>
      </c>
      <c r="T15" s="176"/>
      <c r="V15" s="10"/>
      <c r="W15" s="184" t="s">
        <v>41</v>
      </c>
      <c r="X15" s="185"/>
      <c r="Y15" s="185"/>
      <c r="Z15" s="186"/>
      <c r="AA15" s="187" t="s">
        <v>42</v>
      </c>
      <c r="AB15" s="187"/>
      <c r="AC15" s="187"/>
      <c r="AD15" s="187"/>
      <c r="AE15" s="187" t="s">
        <v>43</v>
      </c>
      <c r="AF15" s="187"/>
      <c r="AG15" s="187"/>
      <c r="AH15" s="187" t="s">
        <v>42</v>
      </c>
      <c r="AI15" s="187"/>
      <c r="AJ15" s="187"/>
      <c r="AK15" s="188"/>
      <c r="AL15" s="173" t="s">
        <v>44</v>
      </c>
      <c r="AM15" s="174"/>
      <c r="AN15" s="175" t="s">
        <v>44</v>
      </c>
      <c r="AO15" s="176"/>
    </row>
    <row r="16" spans="1:41" ht="24" customHeight="1" x14ac:dyDescent="0.4">
      <c r="A16" s="11" t="s">
        <v>45</v>
      </c>
      <c r="B16" s="177">
        <v>0.41666666666666669</v>
      </c>
      <c r="C16" s="177"/>
      <c r="D16" s="177"/>
      <c r="E16" s="177"/>
      <c r="F16" s="178" t="str">
        <f>A5</f>
        <v>リオマール</v>
      </c>
      <c r="G16" s="179"/>
      <c r="H16" s="179"/>
      <c r="I16" s="179"/>
      <c r="J16" s="180" t="s">
        <v>43</v>
      </c>
      <c r="K16" s="180"/>
      <c r="L16" s="180"/>
      <c r="M16" s="179" t="str">
        <f>A7</f>
        <v>八雲</v>
      </c>
      <c r="N16" s="179"/>
      <c r="O16" s="179"/>
      <c r="P16" s="181"/>
      <c r="Q16" s="182" t="str">
        <f>A9</f>
        <v>CORAZON</v>
      </c>
      <c r="R16" s="182"/>
      <c r="S16" s="182" t="str">
        <f>V5</f>
        <v>プレイフルSUN</v>
      </c>
      <c r="T16" s="182"/>
      <c r="V16" s="11" t="s">
        <v>45</v>
      </c>
      <c r="W16" s="177">
        <v>0.54861111111111116</v>
      </c>
      <c r="X16" s="177"/>
      <c r="Y16" s="177"/>
      <c r="Z16" s="177"/>
      <c r="AA16" s="178" t="str">
        <f>V5</f>
        <v>プレイフルSUN</v>
      </c>
      <c r="AB16" s="179"/>
      <c r="AC16" s="179"/>
      <c r="AD16" s="179"/>
      <c r="AE16" s="180" t="s">
        <v>43</v>
      </c>
      <c r="AF16" s="180"/>
      <c r="AG16" s="180"/>
      <c r="AH16" s="179" t="str">
        <f>V7</f>
        <v>ジュニホワイト</v>
      </c>
      <c r="AI16" s="179"/>
      <c r="AJ16" s="179"/>
      <c r="AK16" s="181"/>
      <c r="AL16" s="182" t="str">
        <f>V9</f>
        <v>フロンティア</v>
      </c>
      <c r="AM16" s="182"/>
      <c r="AN16" s="182" t="str">
        <f>A5</f>
        <v>リオマール</v>
      </c>
      <c r="AO16" s="182"/>
    </row>
    <row r="17" spans="1:41" ht="24" customHeight="1" x14ac:dyDescent="0.4">
      <c r="A17" s="12"/>
      <c r="B17" s="154"/>
      <c r="C17" s="154"/>
      <c r="D17" s="154"/>
      <c r="E17" s="154"/>
      <c r="F17" s="156" t="s">
        <v>59</v>
      </c>
      <c r="G17" s="157"/>
      <c r="H17" s="157"/>
      <c r="I17" s="157"/>
      <c r="J17" s="157"/>
      <c r="K17" s="157"/>
      <c r="L17" s="157"/>
      <c r="M17" s="157"/>
      <c r="N17" s="157"/>
      <c r="O17" s="157"/>
      <c r="P17" s="158"/>
      <c r="Q17" s="155"/>
      <c r="R17" s="155"/>
      <c r="S17" s="155"/>
      <c r="T17" s="155"/>
      <c r="V17" s="12"/>
      <c r="W17" s="154"/>
      <c r="X17" s="154"/>
      <c r="Y17" s="154"/>
      <c r="Z17" s="154"/>
      <c r="AA17" s="156" t="s">
        <v>58</v>
      </c>
      <c r="AB17" s="157"/>
      <c r="AC17" s="157"/>
      <c r="AD17" s="157"/>
      <c r="AE17" s="157"/>
      <c r="AF17" s="157"/>
      <c r="AG17" s="157"/>
      <c r="AH17" s="157"/>
      <c r="AI17" s="157"/>
      <c r="AJ17" s="157"/>
      <c r="AK17" s="158"/>
      <c r="AL17" s="155"/>
      <c r="AM17" s="155"/>
      <c r="AN17" s="155"/>
      <c r="AO17" s="155"/>
    </row>
    <row r="18" spans="1:41" ht="24" customHeight="1" x14ac:dyDescent="0.4">
      <c r="A18" s="13" t="s">
        <v>46</v>
      </c>
      <c r="B18" s="159">
        <v>0.4513888888888889</v>
      </c>
      <c r="C18" s="159"/>
      <c r="D18" s="159"/>
      <c r="E18" s="159"/>
      <c r="F18" s="160" t="str">
        <f>A5</f>
        <v>リオマール</v>
      </c>
      <c r="G18" s="161"/>
      <c r="H18" s="161"/>
      <c r="I18" s="161"/>
      <c r="J18" s="162"/>
      <c r="K18" s="162"/>
      <c r="L18" s="162"/>
      <c r="M18" s="161" t="str">
        <f>A9</f>
        <v>CORAZON</v>
      </c>
      <c r="N18" s="161"/>
      <c r="O18" s="161"/>
      <c r="P18" s="163"/>
      <c r="Q18" s="164" t="str">
        <f>A7</f>
        <v>八雲</v>
      </c>
      <c r="R18" s="160"/>
      <c r="S18" s="165" t="str">
        <f>V7</f>
        <v>ジュニホワイト</v>
      </c>
      <c r="T18" s="166"/>
      <c r="V18" s="13" t="s">
        <v>46</v>
      </c>
      <c r="W18" s="159">
        <v>0.58333333333333337</v>
      </c>
      <c r="X18" s="159"/>
      <c r="Y18" s="159"/>
      <c r="Z18" s="159"/>
      <c r="AA18" s="160" t="str">
        <f>V5</f>
        <v>プレイフルSUN</v>
      </c>
      <c r="AB18" s="161"/>
      <c r="AC18" s="161"/>
      <c r="AD18" s="161"/>
      <c r="AE18" s="162"/>
      <c r="AF18" s="162"/>
      <c r="AG18" s="162"/>
      <c r="AH18" s="161" t="str">
        <f>V9</f>
        <v>フロンティア</v>
      </c>
      <c r="AI18" s="161"/>
      <c r="AJ18" s="161"/>
      <c r="AK18" s="163"/>
      <c r="AL18" s="164" t="str">
        <f>V7</f>
        <v>ジュニホワイト</v>
      </c>
      <c r="AM18" s="160"/>
      <c r="AN18" s="165" t="str">
        <f>A7</f>
        <v>八雲</v>
      </c>
      <c r="AO18" s="166"/>
    </row>
    <row r="19" spans="1:41" ht="24" customHeight="1" x14ac:dyDescent="0.4">
      <c r="A19" s="12"/>
      <c r="B19" s="154"/>
      <c r="C19" s="154"/>
      <c r="D19" s="154"/>
      <c r="E19" s="154"/>
      <c r="F19" s="156" t="s">
        <v>58</v>
      </c>
      <c r="G19" s="157"/>
      <c r="H19" s="157"/>
      <c r="I19" s="157"/>
      <c r="J19" s="157"/>
      <c r="K19" s="157"/>
      <c r="L19" s="157"/>
      <c r="M19" s="157"/>
      <c r="N19" s="157"/>
      <c r="O19" s="157"/>
      <c r="P19" s="158"/>
      <c r="Q19" s="155"/>
      <c r="R19" s="155"/>
      <c r="S19" s="155"/>
      <c r="T19" s="155"/>
      <c r="V19" s="12"/>
      <c r="W19" s="154"/>
      <c r="X19" s="154"/>
      <c r="Y19" s="154"/>
      <c r="Z19" s="154"/>
      <c r="AA19" s="156" t="s">
        <v>58</v>
      </c>
      <c r="AB19" s="157"/>
      <c r="AC19" s="157"/>
      <c r="AD19" s="157"/>
      <c r="AE19" s="157"/>
      <c r="AF19" s="157"/>
      <c r="AG19" s="157"/>
      <c r="AH19" s="157"/>
      <c r="AI19" s="157"/>
      <c r="AJ19" s="157"/>
      <c r="AK19" s="158"/>
      <c r="AL19" s="155"/>
      <c r="AM19" s="155"/>
      <c r="AN19" s="155"/>
      <c r="AO19" s="155"/>
    </row>
    <row r="20" spans="1:41" ht="24" customHeight="1" x14ac:dyDescent="0.4">
      <c r="A20" s="15" t="s">
        <v>47</v>
      </c>
      <c r="B20" s="167">
        <v>0.4861111111111111</v>
      </c>
      <c r="C20" s="167"/>
      <c r="D20" s="167"/>
      <c r="E20" s="167"/>
      <c r="F20" s="168" t="str">
        <f>A7</f>
        <v>八雲</v>
      </c>
      <c r="G20" s="169"/>
      <c r="H20" s="169"/>
      <c r="I20" s="169"/>
      <c r="J20" s="170" t="s">
        <v>43</v>
      </c>
      <c r="K20" s="170"/>
      <c r="L20" s="170"/>
      <c r="M20" s="169" t="str">
        <f>A9</f>
        <v>CORAZON</v>
      </c>
      <c r="N20" s="169"/>
      <c r="O20" s="169"/>
      <c r="P20" s="171"/>
      <c r="Q20" s="172" t="str">
        <f>A5</f>
        <v>リオマール</v>
      </c>
      <c r="R20" s="172"/>
      <c r="S20" s="172" t="str">
        <f>V9</f>
        <v>フロンティア</v>
      </c>
      <c r="T20" s="172"/>
      <c r="V20" s="15" t="s">
        <v>47</v>
      </c>
      <c r="W20" s="167">
        <v>0.61805555555555558</v>
      </c>
      <c r="X20" s="167"/>
      <c r="Y20" s="167"/>
      <c r="Z20" s="167"/>
      <c r="AA20" s="168" t="str">
        <f>V7</f>
        <v>ジュニホワイト</v>
      </c>
      <c r="AB20" s="169"/>
      <c r="AC20" s="169"/>
      <c r="AD20" s="169"/>
      <c r="AE20" s="170" t="s">
        <v>43</v>
      </c>
      <c r="AF20" s="170"/>
      <c r="AG20" s="170"/>
      <c r="AH20" s="169" t="str">
        <f>V9</f>
        <v>フロンティア</v>
      </c>
      <c r="AI20" s="169"/>
      <c r="AJ20" s="169"/>
      <c r="AK20" s="171"/>
      <c r="AL20" s="172" t="str">
        <f>V5</f>
        <v>プレイフルSUN</v>
      </c>
      <c r="AM20" s="172"/>
      <c r="AN20" s="172" t="str">
        <f>A9</f>
        <v>CORAZON</v>
      </c>
      <c r="AO20" s="172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AI3:AK4"/>
    <mergeCell ref="AL3:AL4"/>
    <mergeCell ref="AM3:AM4"/>
    <mergeCell ref="AN3:AN4"/>
    <mergeCell ref="Z3:AB4"/>
    <mergeCell ref="AC3:AE4"/>
    <mergeCell ref="AF3:AH4"/>
    <mergeCell ref="A5:A6"/>
    <mergeCell ref="B5:D6"/>
    <mergeCell ref="E5:G5"/>
    <mergeCell ref="H5:J5"/>
    <mergeCell ref="K5:M6"/>
    <mergeCell ref="N5:P6"/>
    <mergeCell ref="S3:S4"/>
    <mergeCell ref="V3:V4"/>
    <mergeCell ref="W3:Y4"/>
    <mergeCell ref="AC5:AE5"/>
    <mergeCell ref="AF5:AH6"/>
    <mergeCell ref="AI5:AK6"/>
    <mergeCell ref="AL5:AL6"/>
    <mergeCell ref="AM5:AM6"/>
    <mergeCell ref="AN5:AN6"/>
    <mergeCell ref="Q5:Q6"/>
    <mergeCell ref="R5:R6"/>
    <mergeCell ref="S5:S6"/>
    <mergeCell ref="V5:V6"/>
    <mergeCell ref="W5:Y6"/>
    <mergeCell ref="Z5:AB5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9:A10"/>
    <mergeCell ref="B9:D9"/>
    <mergeCell ref="E9:G9"/>
    <mergeCell ref="H9:J10"/>
    <mergeCell ref="K9:M10"/>
    <mergeCell ref="N9:P10"/>
    <mergeCell ref="AC7:AE7"/>
    <mergeCell ref="AF7:AH8"/>
    <mergeCell ref="AI7:AK8"/>
    <mergeCell ref="A7:A8"/>
    <mergeCell ref="B7:D7"/>
    <mergeCell ref="E7:G8"/>
    <mergeCell ref="H7:J7"/>
    <mergeCell ref="K7:M8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B11:E11"/>
    <mergeCell ref="F11:J11"/>
    <mergeCell ref="L11:P11"/>
    <mergeCell ref="W11:Z11"/>
    <mergeCell ref="AA11:AE11"/>
    <mergeCell ref="AG11:AK11"/>
    <mergeCell ref="AC9:AE10"/>
    <mergeCell ref="AF9:AH10"/>
    <mergeCell ref="AI9:AK10"/>
    <mergeCell ref="B13:E13"/>
    <mergeCell ref="F13:I13"/>
    <mergeCell ref="L13:P13"/>
    <mergeCell ref="W13:Z13"/>
    <mergeCell ref="AA13:AD13"/>
    <mergeCell ref="AG13:AK13"/>
    <mergeCell ref="B12:E12"/>
    <mergeCell ref="F12:I12"/>
    <mergeCell ref="L12:P12"/>
    <mergeCell ref="W12:Z12"/>
    <mergeCell ref="AA12:AD12"/>
    <mergeCell ref="AG12:AK12"/>
    <mergeCell ref="B16:E16"/>
    <mergeCell ref="F16:I16"/>
    <mergeCell ref="J16:L16"/>
    <mergeCell ref="M16:P16"/>
    <mergeCell ref="Q16:R16"/>
    <mergeCell ref="S16:T16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W16:Z16"/>
    <mergeCell ref="AA16:AD16"/>
    <mergeCell ref="AE16:AG16"/>
    <mergeCell ref="AH16:AK16"/>
    <mergeCell ref="AL16:AM16"/>
    <mergeCell ref="AN16:AO16"/>
    <mergeCell ref="AE15:AG15"/>
    <mergeCell ref="AH15:AK15"/>
    <mergeCell ref="AL15:AM15"/>
    <mergeCell ref="AN15:AO15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F17:P17"/>
    <mergeCell ref="Q17:R17"/>
    <mergeCell ref="S17:T17"/>
    <mergeCell ref="W17:Z17"/>
    <mergeCell ref="AA17:AK17"/>
    <mergeCell ref="AE18:AG18"/>
    <mergeCell ref="AH18:AK18"/>
    <mergeCell ref="AL18:AM18"/>
    <mergeCell ref="AN18:AO18"/>
    <mergeCell ref="B19:E19"/>
    <mergeCell ref="F19:P19"/>
    <mergeCell ref="Q19:R19"/>
    <mergeCell ref="S19:T19"/>
    <mergeCell ref="W19:Z19"/>
    <mergeCell ref="AA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196E-1F4A-446B-ABE8-49CEA38256C7}">
  <dimension ref="A1:AO20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875" defaultRowHeight="13.5" x14ac:dyDescent="0.4"/>
  <cols>
    <col min="1" max="1" width="10.625" style="2" bestFit="1" customWidth="1"/>
    <col min="2" max="2" width="2.875" style="2" customWidth="1"/>
    <col min="3" max="3" width="2.875" style="14" customWidth="1"/>
    <col min="4" max="16" width="2.875" style="2" customWidth="1"/>
    <col min="17" max="20" width="7.125" style="2" customWidth="1"/>
    <col min="21" max="21" width="2.5" style="2" customWidth="1"/>
    <col min="22" max="22" width="10.625" style="2" bestFit="1" customWidth="1"/>
    <col min="23" max="23" width="2.875" style="2" customWidth="1"/>
    <col min="24" max="24" width="2.875" style="14" customWidth="1"/>
    <col min="25" max="37" width="2.875" style="2" customWidth="1"/>
    <col min="38" max="41" width="7.125" style="2" customWidth="1"/>
    <col min="42" max="16384" width="8.875" style="2"/>
  </cols>
  <sheetData>
    <row r="1" spans="1:41" ht="29.1" customHeight="1" x14ac:dyDescent="0.4">
      <c r="A1" s="193" t="s">
        <v>48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"/>
      <c r="V1" s="193" t="s">
        <v>48</v>
      </c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</row>
    <row r="2" spans="1:41" ht="27" customHeight="1" x14ac:dyDescent="0.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2.95" customHeight="1" x14ac:dyDescent="0.4">
      <c r="A3" s="194" t="s">
        <v>4</v>
      </c>
      <c r="B3" s="130" t="str">
        <f>A5</f>
        <v>せたな</v>
      </c>
      <c r="C3" s="131"/>
      <c r="D3" s="132"/>
      <c r="E3" s="130" t="str">
        <f>A7</f>
        <v>函館西部</v>
      </c>
      <c r="F3" s="131"/>
      <c r="G3" s="132"/>
      <c r="H3" s="130" t="str">
        <f>A9</f>
        <v>AVENDA FC U12</v>
      </c>
      <c r="I3" s="131"/>
      <c r="J3" s="132"/>
      <c r="K3" s="130" t="s">
        <v>30</v>
      </c>
      <c r="L3" s="131"/>
      <c r="M3" s="132"/>
      <c r="N3" s="130" t="s">
        <v>31</v>
      </c>
      <c r="O3" s="131"/>
      <c r="P3" s="132"/>
      <c r="Q3" s="136" t="s">
        <v>32</v>
      </c>
      <c r="R3" s="136" t="s">
        <v>33</v>
      </c>
      <c r="S3" s="138" t="s">
        <v>34</v>
      </c>
      <c r="V3" s="194" t="s">
        <v>7</v>
      </c>
      <c r="W3" s="130" t="str">
        <f>V5</f>
        <v>グランツ</v>
      </c>
      <c r="X3" s="131"/>
      <c r="Y3" s="132"/>
      <c r="Z3" s="130" t="str">
        <f>V7</f>
        <v>ＭＡＴ</v>
      </c>
      <c r="AA3" s="131"/>
      <c r="AB3" s="132"/>
      <c r="AC3" s="130" t="str">
        <f>V9</f>
        <v>鷲の木</v>
      </c>
      <c r="AD3" s="131"/>
      <c r="AE3" s="132"/>
      <c r="AF3" s="130" t="s">
        <v>30</v>
      </c>
      <c r="AG3" s="131"/>
      <c r="AH3" s="132"/>
      <c r="AI3" s="130" t="s">
        <v>31</v>
      </c>
      <c r="AJ3" s="131"/>
      <c r="AK3" s="132"/>
      <c r="AL3" s="136" t="s">
        <v>32</v>
      </c>
      <c r="AM3" s="136" t="s">
        <v>33</v>
      </c>
      <c r="AN3" s="138" t="s">
        <v>34</v>
      </c>
    </row>
    <row r="4" spans="1:41" ht="12.95" customHeight="1" x14ac:dyDescent="0.4">
      <c r="A4" s="195"/>
      <c r="B4" s="133"/>
      <c r="C4" s="134"/>
      <c r="D4" s="135"/>
      <c r="E4" s="133"/>
      <c r="F4" s="134"/>
      <c r="G4" s="135"/>
      <c r="H4" s="133"/>
      <c r="I4" s="134"/>
      <c r="J4" s="135"/>
      <c r="K4" s="133"/>
      <c r="L4" s="134"/>
      <c r="M4" s="135"/>
      <c r="N4" s="133"/>
      <c r="O4" s="134"/>
      <c r="P4" s="135"/>
      <c r="Q4" s="137"/>
      <c r="R4" s="137"/>
      <c r="S4" s="139"/>
      <c r="V4" s="195"/>
      <c r="W4" s="133"/>
      <c r="X4" s="134"/>
      <c r="Y4" s="135"/>
      <c r="Z4" s="133"/>
      <c r="AA4" s="134"/>
      <c r="AB4" s="135"/>
      <c r="AC4" s="133"/>
      <c r="AD4" s="134"/>
      <c r="AE4" s="135"/>
      <c r="AF4" s="133"/>
      <c r="AG4" s="134"/>
      <c r="AH4" s="135"/>
      <c r="AI4" s="133"/>
      <c r="AJ4" s="134"/>
      <c r="AK4" s="135"/>
      <c r="AL4" s="137"/>
      <c r="AM4" s="137"/>
      <c r="AN4" s="139"/>
    </row>
    <row r="5" spans="1:41" ht="13.5" customHeight="1" x14ac:dyDescent="0.4">
      <c r="A5" s="140" t="s">
        <v>63</v>
      </c>
      <c r="B5" s="142"/>
      <c r="C5" s="143"/>
      <c r="D5" s="144"/>
      <c r="E5" s="127" t="str">
        <f>IF(E6="","",IF(E6=G6,"△",IF(E6&gt;G6,"○","×")))</f>
        <v>○</v>
      </c>
      <c r="F5" s="128"/>
      <c r="G5" s="129"/>
      <c r="H5" s="127" t="str">
        <f>IF(H6="","",IF(H6=J6,"△",IF(H6&gt;J6,"○","×")))</f>
        <v>×</v>
      </c>
      <c r="I5" s="128"/>
      <c r="J5" s="129"/>
      <c r="K5" s="148">
        <f>COUNTIF(B5:J5,"○")*3+COUNTIF(B5:J5,"△")*1</f>
        <v>3</v>
      </c>
      <c r="L5" s="149"/>
      <c r="M5" s="150"/>
      <c r="N5" s="148">
        <f>Q5-R5</f>
        <v>3</v>
      </c>
      <c r="O5" s="149"/>
      <c r="P5" s="150"/>
      <c r="Q5" s="123">
        <f>E6+H6</f>
        <v>8</v>
      </c>
      <c r="R5" s="123">
        <f>G6+J6</f>
        <v>5</v>
      </c>
      <c r="S5" s="124">
        <v>2</v>
      </c>
      <c r="V5" s="140" t="s">
        <v>62</v>
      </c>
      <c r="W5" s="142"/>
      <c r="X5" s="143"/>
      <c r="Y5" s="144"/>
      <c r="Z5" s="127" t="str">
        <f>IF(Z6="","",IF(Z6=AB6,"△",IF(Z6&gt;AB6,"○","×")))</f>
        <v>○</v>
      </c>
      <c r="AA5" s="128"/>
      <c r="AB5" s="129"/>
      <c r="AC5" s="127" t="str">
        <f>IF(AC6="","",IF(AC6=AE6,"△",IF(AC6&gt;AE6,"○","×")))</f>
        <v>△</v>
      </c>
      <c r="AD5" s="128"/>
      <c r="AE5" s="129"/>
      <c r="AF5" s="148">
        <f>COUNTIF(W5:AE5,"○")*3+COUNTIF(W5:AE5,"△")*1</f>
        <v>4</v>
      </c>
      <c r="AG5" s="149"/>
      <c r="AH5" s="150"/>
      <c r="AI5" s="148">
        <f>AL5-AM5</f>
        <v>1</v>
      </c>
      <c r="AJ5" s="149"/>
      <c r="AK5" s="150"/>
      <c r="AL5" s="123">
        <f>Z6+AC6</f>
        <v>3</v>
      </c>
      <c r="AM5" s="123">
        <f>AB6+AE6</f>
        <v>2</v>
      </c>
      <c r="AN5" s="124">
        <v>1</v>
      </c>
    </row>
    <row r="6" spans="1:41" ht="13.5" customHeight="1" x14ac:dyDescent="0.4">
      <c r="A6" s="141"/>
      <c r="B6" s="145"/>
      <c r="C6" s="146"/>
      <c r="D6" s="147"/>
      <c r="E6" s="5">
        <v>6</v>
      </c>
      <c r="F6" s="6" t="s">
        <v>36</v>
      </c>
      <c r="G6" s="7">
        <v>1</v>
      </c>
      <c r="H6" s="5">
        <v>2</v>
      </c>
      <c r="I6" s="6" t="s">
        <v>36</v>
      </c>
      <c r="J6" s="7">
        <v>4</v>
      </c>
      <c r="K6" s="151"/>
      <c r="L6" s="152"/>
      <c r="M6" s="153"/>
      <c r="N6" s="151"/>
      <c r="O6" s="152"/>
      <c r="P6" s="153"/>
      <c r="Q6" s="124"/>
      <c r="R6" s="124"/>
      <c r="S6" s="125"/>
      <c r="V6" s="141"/>
      <c r="W6" s="145"/>
      <c r="X6" s="146"/>
      <c r="Y6" s="147"/>
      <c r="Z6" s="5">
        <v>1</v>
      </c>
      <c r="AA6" s="6" t="s">
        <v>36</v>
      </c>
      <c r="AB6" s="7">
        <v>0</v>
      </c>
      <c r="AC6" s="5">
        <v>2</v>
      </c>
      <c r="AD6" s="6" t="s">
        <v>36</v>
      </c>
      <c r="AE6" s="7">
        <v>2</v>
      </c>
      <c r="AF6" s="151"/>
      <c r="AG6" s="152"/>
      <c r="AH6" s="153"/>
      <c r="AI6" s="151"/>
      <c r="AJ6" s="152"/>
      <c r="AK6" s="153"/>
      <c r="AL6" s="124"/>
      <c r="AM6" s="124"/>
      <c r="AN6" s="125"/>
    </row>
    <row r="7" spans="1:41" ht="13.5" customHeight="1" x14ac:dyDescent="0.4">
      <c r="A7" s="140" t="s">
        <v>64</v>
      </c>
      <c r="B7" s="190" t="str">
        <f>IF(B8="","",IF(B8=D8,"△",IF(B8&gt;D8,"○","×")))</f>
        <v>×</v>
      </c>
      <c r="C7" s="190"/>
      <c r="D7" s="191"/>
      <c r="E7" s="142"/>
      <c r="F7" s="143"/>
      <c r="G7" s="144"/>
      <c r="H7" s="192" t="str">
        <f>IF(H8="","",IF(H8=J8,"△",IF(H8&gt;J8,"○","×")))</f>
        <v>×</v>
      </c>
      <c r="I7" s="190"/>
      <c r="J7" s="191"/>
      <c r="K7" s="148">
        <f>COUNTIF(B7:J7,"○")*3+COUNTIF(B7:J7,"△")*1</f>
        <v>0</v>
      </c>
      <c r="L7" s="149"/>
      <c r="M7" s="150"/>
      <c r="N7" s="148">
        <f t="shared" ref="N7" si="0">Q7-R7</f>
        <v>-11</v>
      </c>
      <c r="O7" s="149"/>
      <c r="P7" s="150"/>
      <c r="Q7" s="123">
        <f>H8+G6</f>
        <v>1</v>
      </c>
      <c r="R7" s="123">
        <f>E6+J8</f>
        <v>12</v>
      </c>
      <c r="S7" s="125">
        <v>3</v>
      </c>
      <c r="V7" s="140" t="s">
        <v>61</v>
      </c>
      <c r="W7" s="190" t="str">
        <f>IF(W8="","",IF(W8=Y8,"△",IF(W8&gt;Y8,"○","×")))</f>
        <v>×</v>
      </c>
      <c r="X7" s="190"/>
      <c r="Y7" s="191"/>
      <c r="Z7" s="142"/>
      <c r="AA7" s="143"/>
      <c r="AB7" s="144"/>
      <c r="AC7" s="192" t="str">
        <f>IF(AC8="","",IF(AC8=AE8,"△",IF(AC8&gt;AE8,"○","×")))</f>
        <v>○</v>
      </c>
      <c r="AD7" s="190"/>
      <c r="AE7" s="191"/>
      <c r="AF7" s="148">
        <f>COUNTIF(W7:AE7,"○")*3+COUNTIF(W7:AE7,"△")*1</f>
        <v>3</v>
      </c>
      <c r="AG7" s="149"/>
      <c r="AH7" s="150"/>
      <c r="AI7" s="148">
        <f t="shared" ref="AI7" si="1">AL7-AM7</f>
        <v>5</v>
      </c>
      <c r="AJ7" s="149"/>
      <c r="AK7" s="150"/>
      <c r="AL7" s="123">
        <f>AC8+AB6</f>
        <v>8</v>
      </c>
      <c r="AM7" s="123">
        <f>Z6+AE8</f>
        <v>3</v>
      </c>
      <c r="AN7" s="125">
        <v>2</v>
      </c>
    </row>
    <row r="8" spans="1:41" ht="13.5" customHeight="1" x14ac:dyDescent="0.4">
      <c r="A8" s="141"/>
      <c r="B8" s="6">
        <f>IF(G6="","",G6)</f>
        <v>1</v>
      </c>
      <c r="C8" s="6" t="s">
        <v>36</v>
      </c>
      <c r="D8" s="9">
        <f>IF(E6="","",E6)</f>
        <v>6</v>
      </c>
      <c r="E8" s="145"/>
      <c r="F8" s="146"/>
      <c r="G8" s="147"/>
      <c r="H8" s="5">
        <v>0</v>
      </c>
      <c r="I8" s="6" t="s">
        <v>36</v>
      </c>
      <c r="J8" s="7">
        <v>6</v>
      </c>
      <c r="K8" s="151"/>
      <c r="L8" s="152"/>
      <c r="M8" s="153"/>
      <c r="N8" s="151"/>
      <c r="O8" s="152"/>
      <c r="P8" s="153"/>
      <c r="Q8" s="124"/>
      <c r="R8" s="124"/>
      <c r="S8" s="125"/>
      <c r="V8" s="141"/>
      <c r="W8" s="6">
        <f>IF(AB6="","",AB6)</f>
        <v>0</v>
      </c>
      <c r="X8" s="6" t="s">
        <v>36</v>
      </c>
      <c r="Y8" s="9">
        <f>IF(Z6="","",Z6)</f>
        <v>1</v>
      </c>
      <c r="Z8" s="145"/>
      <c r="AA8" s="146"/>
      <c r="AB8" s="147"/>
      <c r="AC8" s="5">
        <v>8</v>
      </c>
      <c r="AD8" s="6" t="s">
        <v>36</v>
      </c>
      <c r="AE8" s="7">
        <v>2</v>
      </c>
      <c r="AF8" s="151"/>
      <c r="AG8" s="152"/>
      <c r="AH8" s="153"/>
      <c r="AI8" s="151"/>
      <c r="AJ8" s="152"/>
      <c r="AK8" s="153"/>
      <c r="AL8" s="124"/>
      <c r="AM8" s="124"/>
      <c r="AN8" s="125"/>
    </row>
    <row r="9" spans="1:41" ht="13.5" customHeight="1" x14ac:dyDescent="0.4">
      <c r="A9" s="140" t="s">
        <v>29</v>
      </c>
      <c r="B9" s="190" t="str">
        <f>IF(B10="","",IF(B10=D10,"△",IF(B10&gt;D10,"○","×")))</f>
        <v>○</v>
      </c>
      <c r="C9" s="190"/>
      <c r="D9" s="191"/>
      <c r="E9" s="192" t="str">
        <f>IF(E10="","",IF(E10=G10,"△",IF(E10&gt;G10,"○","×")))</f>
        <v>○</v>
      </c>
      <c r="F9" s="190"/>
      <c r="G9" s="191"/>
      <c r="H9" s="142"/>
      <c r="I9" s="143"/>
      <c r="J9" s="144"/>
      <c r="K9" s="148">
        <f>COUNTIF(B9:J9,"○")*3+COUNTIF(B9:J9,"△")*1</f>
        <v>6</v>
      </c>
      <c r="L9" s="149"/>
      <c r="M9" s="150"/>
      <c r="N9" s="148">
        <f t="shared" ref="N9" si="2">Q9-R9</f>
        <v>8</v>
      </c>
      <c r="O9" s="149"/>
      <c r="P9" s="150"/>
      <c r="Q9" s="123">
        <f>J6+J8</f>
        <v>10</v>
      </c>
      <c r="R9" s="123">
        <f>H6+H8</f>
        <v>2</v>
      </c>
      <c r="S9" s="125">
        <v>1</v>
      </c>
      <c r="V9" s="140" t="s">
        <v>60</v>
      </c>
      <c r="W9" s="190" t="str">
        <f>IF(W10="","",IF(W10=Y10,"△",IF(W10&gt;Y10,"○","×")))</f>
        <v>△</v>
      </c>
      <c r="X9" s="190"/>
      <c r="Y9" s="191"/>
      <c r="Z9" s="192" t="str">
        <f>IF(Z10="","",IF(Z10=AB10,"△",IF(Z10&gt;AB10,"○","×")))</f>
        <v>×</v>
      </c>
      <c r="AA9" s="190"/>
      <c r="AB9" s="191"/>
      <c r="AC9" s="142"/>
      <c r="AD9" s="143"/>
      <c r="AE9" s="144"/>
      <c r="AF9" s="148">
        <f>COUNTIF(W9:AE9,"○")*3+COUNTIF(W9:AE9,"△")*1</f>
        <v>1</v>
      </c>
      <c r="AG9" s="149"/>
      <c r="AH9" s="150"/>
      <c r="AI9" s="148">
        <f t="shared" ref="AI9" si="3">AL9-AM9</f>
        <v>-6</v>
      </c>
      <c r="AJ9" s="149"/>
      <c r="AK9" s="150"/>
      <c r="AL9" s="123">
        <f>AE6+AE8</f>
        <v>4</v>
      </c>
      <c r="AM9" s="123">
        <f>AC6+AC8</f>
        <v>10</v>
      </c>
      <c r="AN9" s="125">
        <v>3</v>
      </c>
    </row>
    <row r="10" spans="1:41" ht="13.5" customHeight="1" x14ac:dyDescent="0.4">
      <c r="A10" s="141"/>
      <c r="B10" s="6">
        <f>IF(J6="","",J6)</f>
        <v>4</v>
      </c>
      <c r="C10" s="6" t="s">
        <v>36</v>
      </c>
      <c r="D10" s="9">
        <f>IF(H6="","",H6)</f>
        <v>2</v>
      </c>
      <c r="E10" s="8">
        <f>IF(J8="","",J8)</f>
        <v>6</v>
      </c>
      <c r="F10" s="6" t="s">
        <v>36</v>
      </c>
      <c r="G10" s="9">
        <f>IF(H8="","",H8)</f>
        <v>0</v>
      </c>
      <c r="H10" s="145"/>
      <c r="I10" s="146"/>
      <c r="J10" s="147"/>
      <c r="K10" s="151"/>
      <c r="L10" s="152"/>
      <c r="M10" s="153"/>
      <c r="N10" s="151"/>
      <c r="O10" s="152"/>
      <c r="P10" s="153"/>
      <c r="Q10" s="124"/>
      <c r="R10" s="124"/>
      <c r="S10" s="125"/>
      <c r="V10" s="141"/>
      <c r="W10" s="6">
        <f>IF(AE6="","",AE6)</f>
        <v>2</v>
      </c>
      <c r="X10" s="6" t="s">
        <v>36</v>
      </c>
      <c r="Y10" s="9">
        <f>IF(AC6="","",AC6)</f>
        <v>2</v>
      </c>
      <c r="Z10" s="8">
        <f>IF(AE8="","",AE8)</f>
        <v>2</v>
      </c>
      <c r="AA10" s="6" t="s">
        <v>36</v>
      </c>
      <c r="AB10" s="9">
        <f>IF(AC8="","",AC8)</f>
        <v>8</v>
      </c>
      <c r="AC10" s="145"/>
      <c r="AD10" s="146"/>
      <c r="AE10" s="147"/>
      <c r="AF10" s="151"/>
      <c r="AG10" s="152"/>
      <c r="AH10" s="153"/>
      <c r="AI10" s="151"/>
      <c r="AJ10" s="152"/>
      <c r="AK10" s="153"/>
      <c r="AL10" s="124"/>
      <c r="AM10" s="124"/>
      <c r="AN10" s="125"/>
    </row>
    <row r="11" spans="1:41" ht="20.100000000000001" customHeight="1" x14ac:dyDescent="0.4">
      <c r="A11" s="3"/>
      <c r="B11" s="126"/>
      <c r="C11" s="126"/>
      <c r="D11" s="126"/>
      <c r="E11" s="126"/>
      <c r="F11" s="189"/>
      <c r="G11" s="128"/>
      <c r="H11" s="128"/>
      <c r="I11" s="128"/>
      <c r="J11" s="128"/>
      <c r="K11" s="3"/>
      <c r="L11" s="128"/>
      <c r="M11" s="128"/>
      <c r="N11" s="128"/>
      <c r="O11" s="128"/>
      <c r="P11" s="128"/>
      <c r="Q11" s="3"/>
      <c r="R11" s="3"/>
      <c r="S11" s="3"/>
      <c r="T11" s="3"/>
      <c r="U11" s="3"/>
      <c r="V11" s="3"/>
      <c r="W11" s="126"/>
      <c r="X11" s="126"/>
      <c r="Y11" s="126"/>
      <c r="Z11" s="126"/>
      <c r="AA11" s="189"/>
      <c r="AB11" s="128"/>
      <c r="AC11" s="128"/>
      <c r="AD11" s="128"/>
      <c r="AE11" s="128"/>
      <c r="AF11" s="3"/>
      <c r="AG11" s="128"/>
      <c r="AH11" s="128"/>
      <c r="AI11" s="128"/>
      <c r="AJ11" s="128"/>
      <c r="AK11" s="128"/>
      <c r="AL11" s="3"/>
      <c r="AM11" s="3"/>
      <c r="AN11" s="3"/>
      <c r="AO11" s="3"/>
    </row>
    <row r="12" spans="1:41" ht="20.100000000000001" customHeight="1" x14ac:dyDescent="0.4">
      <c r="A12" s="3" t="s">
        <v>38</v>
      </c>
      <c r="B12" s="128" t="str">
        <f>A5</f>
        <v>せたな</v>
      </c>
      <c r="C12" s="128"/>
      <c r="D12" s="128"/>
      <c r="E12" s="128"/>
      <c r="F12" s="128" t="str">
        <f>A7</f>
        <v>函館西部</v>
      </c>
      <c r="G12" s="128"/>
      <c r="H12" s="128"/>
      <c r="I12" s="128"/>
      <c r="J12" s="3"/>
      <c r="K12" s="3"/>
      <c r="L12" s="189" t="s">
        <v>40</v>
      </c>
      <c r="M12" s="128"/>
      <c r="N12" s="128"/>
      <c r="O12" s="128"/>
      <c r="P12" s="128"/>
      <c r="Q12" s="3"/>
      <c r="R12" s="3"/>
      <c r="S12" s="3"/>
      <c r="T12" s="3"/>
      <c r="U12" s="3"/>
      <c r="V12" s="3" t="s">
        <v>38</v>
      </c>
      <c r="W12" s="128" t="str">
        <f>V5</f>
        <v>グランツ</v>
      </c>
      <c r="X12" s="128"/>
      <c r="Y12" s="128"/>
      <c r="Z12" s="128"/>
      <c r="AA12" s="128" t="str">
        <f>V7</f>
        <v>ＭＡＴ</v>
      </c>
      <c r="AB12" s="128"/>
      <c r="AC12" s="128"/>
      <c r="AD12" s="128"/>
      <c r="AE12" s="3"/>
      <c r="AF12" s="3"/>
      <c r="AG12" s="189" t="s">
        <v>40</v>
      </c>
      <c r="AH12" s="128"/>
      <c r="AI12" s="128"/>
      <c r="AJ12" s="128"/>
      <c r="AK12" s="128"/>
      <c r="AL12" s="3"/>
      <c r="AM12" s="3"/>
      <c r="AN12" s="3"/>
      <c r="AO12" s="3"/>
    </row>
    <row r="13" spans="1:41" ht="20.100000000000001" customHeight="1" x14ac:dyDescent="0.4">
      <c r="A13" s="3"/>
      <c r="B13" s="128" t="str">
        <f>A9</f>
        <v>AVENDA FC U12</v>
      </c>
      <c r="C13" s="128"/>
      <c r="D13" s="128"/>
      <c r="E13" s="128"/>
      <c r="F13" s="128"/>
      <c r="G13" s="128"/>
      <c r="H13" s="128"/>
      <c r="I13" s="128"/>
      <c r="J13" s="3"/>
      <c r="K13" s="3"/>
      <c r="L13" s="189" t="s">
        <v>56</v>
      </c>
      <c r="M13" s="128"/>
      <c r="N13" s="128"/>
      <c r="O13" s="128"/>
      <c r="P13" s="128"/>
      <c r="Q13" s="3"/>
      <c r="R13" s="3"/>
      <c r="S13" s="3"/>
      <c r="T13" s="3"/>
      <c r="U13" s="3"/>
      <c r="V13" s="3"/>
      <c r="W13" s="128" t="str">
        <f>V9</f>
        <v>鷲の木</v>
      </c>
      <c r="X13" s="128"/>
      <c r="Y13" s="128"/>
      <c r="Z13" s="128"/>
      <c r="AA13" s="128"/>
      <c r="AB13" s="128"/>
      <c r="AC13" s="128"/>
      <c r="AD13" s="128"/>
      <c r="AE13" s="3"/>
      <c r="AF13" s="3"/>
      <c r="AG13" s="189" t="s">
        <v>56</v>
      </c>
      <c r="AH13" s="128"/>
      <c r="AI13" s="128"/>
      <c r="AJ13" s="128"/>
      <c r="AK13" s="128"/>
      <c r="AL13" s="3"/>
      <c r="AM13" s="3"/>
      <c r="AN13" s="3"/>
      <c r="AO13" s="3"/>
    </row>
    <row r="14" spans="1:41" ht="20.100000000000001" customHeight="1" x14ac:dyDescent="0.4">
      <c r="A14" s="183" t="s">
        <v>55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3"/>
      <c r="R14" s="3"/>
      <c r="S14" s="3"/>
      <c r="T14" s="3"/>
      <c r="V14" s="183" t="s">
        <v>55</v>
      </c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3"/>
      <c r="AM14" s="3"/>
      <c r="AN14" s="3"/>
      <c r="AO14" s="3"/>
    </row>
    <row r="15" spans="1:41" ht="24" customHeight="1" x14ac:dyDescent="0.4">
      <c r="A15" s="10"/>
      <c r="B15" s="184" t="s">
        <v>41</v>
      </c>
      <c r="C15" s="185"/>
      <c r="D15" s="185"/>
      <c r="E15" s="186"/>
      <c r="F15" s="187" t="s">
        <v>42</v>
      </c>
      <c r="G15" s="187"/>
      <c r="H15" s="187"/>
      <c r="I15" s="187"/>
      <c r="J15" s="187" t="s">
        <v>43</v>
      </c>
      <c r="K15" s="187"/>
      <c r="L15" s="187"/>
      <c r="M15" s="187" t="s">
        <v>42</v>
      </c>
      <c r="N15" s="187"/>
      <c r="O15" s="187"/>
      <c r="P15" s="188"/>
      <c r="Q15" s="173" t="s">
        <v>44</v>
      </c>
      <c r="R15" s="174"/>
      <c r="S15" s="175" t="s">
        <v>44</v>
      </c>
      <c r="T15" s="176"/>
      <c r="V15" s="10"/>
      <c r="W15" s="184" t="s">
        <v>41</v>
      </c>
      <c r="X15" s="185"/>
      <c r="Y15" s="185"/>
      <c r="Z15" s="186"/>
      <c r="AA15" s="187" t="s">
        <v>42</v>
      </c>
      <c r="AB15" s="187"/>
      <c r="AC15" s="187"/>
      <c r="AD15" s="187"/>
      <c r="AE15" s="187" t="s">
        <v>43</v>
      </c>
      <c r="AF15" s="187"/>
      <c r="AG15" s="187"/>
      <c r="AH15" s="187" t="s">
        <v>42</v>
      </c>
      <c r="AI15" s="187"/>
      <c r="AJ15" s="187"/>
      <c r="AK15" s="188"/>
      <c r="AL15" s="173" t="s">
        <v>44</v>
      </c>
      <c r="AM15" s="174"/>
      <c r="AN15" s="175" t="s">
        <v>44</v>
      </c>
      <c r="AO15" s="176"/>
    </row>
    <row r="16" spans="1:41" ht="24" customHeight="1" x14ac:dyDescent="0.4">
      <c r="A16" s="11" t="s">
        <v>45</v>
      </c>
      <c r="B16" s="177">
        <v>0.41666666666666669</v>
      </c>
      <c r="C16" s="177"/>
      <c r="D16" s="177"/>
      <c r="E16" s="177"/>
      <c r="F16" s="178" t="str">
        <f>A5</f>
        <v>せたな</v>
      </c>
      <c r="G16" s="179"/>
      <c r="H16" s="179"/>
      <c r="I16" s="179"/>
      <c r="J16" s="180" t="s">
        <v>43</v>
      </c>
      <c r="K16" s="180"/>
      <c r="L16" s="180"/>
      <c r="M16" s="179" t="str">
        <f>A7</f>
        <v>函館西部</v>
      </c>
      <c r="N16" s="179"/>
      <c r="O16" s="179"/>
      <c r="P16" s="181"/>
      <c r="Q16" s="182" t="str">
        <f>A9</f>
        <v>AVENDA FC U12</v>
      </c>
      <c r="R16" s="182"/>
      <c r="S16" s="182" t="str">
        <f>V5</f>
        <v>グランツ</v>
      </c>
      <c r="T16" s="182"/>
      <c r="V16" s="11" t="s">
        <v>45</v>
      </c>
      <c r="W16" s="177">
        <v>0.54861111111111116</v>
      </c>
      <c r="X16" s="177"/>
      <c r="Y16" s="177"/>
      <c r="Z16" s="177"/>
      <c r="AA16" s="178" t="str">
        <f>V5</f>
        <v>グランツ</v>
      </c>
      <c r="AB16" s="179"/>
      <c r="AC16" s="179"/>
      <c r="AD16" s="179"/>
      <c r="AE16" s="180" t="s">
        <v>43</v>
      </c>
      <c r="AF16" s="180"/>
      <c r="AG16" s="180"/>
      <c r="AH16" s="179" t="str">
        <f>V7</f>
        <v>ＭＡＴ</v>
      </c>
      <c r="AI16" s="179"/>
      <c r="AJ16" s="179"/>
      <c r="AK16" s="181"/>
      <c r="AL16" s="182" t="str">
        <f>V9</f>
        <v>鷲の木</v>
      </c>
      <c r="AM16" s="182"/>
      <c r="AN16" s="182" t="str">
        <f>A5</f>
        <v>せたな</v>
      </c>
      <c r="AO16" s="182"/>
    </row>
    <row r="17" spans="1:41" ht="24" customHeight="1" x14ac:dyDescent="0.4">
      <c r="A17" s="12"/>
      <c r="B17" s="154"/>
      <c r="C17" s="154"/>
      <c r="D17" s="154"/>
      <c r="E17" s="154"/>
      <c r="F17" s="156" t="s">
        <v>59</v>
      </c>
      <c r="G17" s="157"/>
      <c r="H17" s="157"/>
      <c r="I17" s="157"/>
      <c r="J17" s="157"/>
      <c r="K17" s="157"/>
      <c r="L17" s="157"/>
      <c r="M17" s="157"/>
      <c r="N17" s="157"/>
      <c r="O17" s="157"/>
      <c r="P17" s="158"/>
      <c r="Q17" s="155"/>
      <c r="R17" s="155"/>
      <c r="S17" s="155"/>
      <c r="T17" s="155"/>
      <c r="V17" s="12"/>
      <c r="W17" s="154"/>
      <c r="X17" s="154"/>
      <c r="Y17" s="154"/>
      <c r="Z17" s="154"/>
      <c r="AA17" s="156" t="s">
        <v>58</v>
      </c>
      <c r="AB17" s="157"/>
      <c r="AC17" s="157"/>
      <c r="AD17" s="157"/>
      <c r="AE17" s="157"/>
      <c r="AF17" s="157"/>
      <c r="AG17" s="157"/>
      <c r="AH17" s="157"/>
      <c r="AI17" s="157"/>
      <c r="AJ17" s="157"/>
      <c r="AK17" s="158"/>
      <c r="AL17" s="155"/>
      <c r="AM17" s="155"/>
      <c r="AN17" s="155"/>
      <c r="AO17" s="155"/>
    </row>
    <row r="18" spans="1:41" ht="24" customHeight="1" x14ac:dyDescent="0.4">
      <c r="A18" s="13" t="s">
        <v>46</v>
      </c>
      <c r="B18" s="159">
        <v>0.4513888888888889</v>
      </c>
      <c r="C18" s="159"/>
      <c r="D18" s="159"/>
      <c r="E18" s="159"/>
      <c r="F18" s="160" t="str">
        <f>A5</f>
        <v>せたな</v>
      </c>
      <c r="G18" s="161"/>
      <c r="H18" s="161"/>
      <c r="I18" s="161"/>
      <c r="J18" s="162"/>
      <c r="K18" s="162"/>
      <c r="L18" s="162"/>
      <c r="M18" s="161" t="str">
        <f>A9</f>
        <v>AVENDA FC U12</v>
      </c>
      <c r="N18" s="161"/>
      <c r="O18" s="161"/>
      <c r="P18" s="163"/>
      <c r="Q18" s="164" t="str">
        <f>A7</f>
        <v>函館西部</v>
      </c>
      <c r="R18" s="160"/>
      <c r="S18" s="165" t="str">
        <f>V7</f>
        <v>ＭＡＴ</v>
      </c>
      <c r="T18" s="166"/>
      <c r="V18" s="13" t="s">
        <v>46</v>
      </c>
      <c r="W18" s="159">
        <v>0.58333333333333337</v>
      </c>
      <c r="X18" s="159"/>
      <c r="Y18" s="159"/>
      <c r="Z18" s="159"/>
      <c r="AA18" s="160" t="str">
        <f>V5</f>
        <v>グランツ</v>
      </c>
      <c r="AB18" s="161"/>
      <c r="AC18" s="161"/>
      <c r="AD18" s="161"/>
      <c r="AE18" s="162"/>
      <c r="AF18" s="162"/>
      <c r="AG18" s="162"/>
      <c r="AH18" s="161" t="str">
        <f>V9</f>
        <v>鷲の木</v>
      </c>
      <c r="AI18" s="161"/>
      <c r="AJ18" s="161"/>
      <c r="AK18" s="163"/>
      <c r="AL18" s="164" t="str">
        <f>V7</f>
        <v>ＭＡＴ</v>
      </c>
      <c r="AM18" s="160"/>
      <c r="AN18" s="165" t="str">
        <f>A7</f>
        <v>函館西部</v>
      </c>
      <c r="AO18" s="166"/>
    </row>
    <row r="19" spans="1:41" ht="24" customHeight="1" x14ac:dyDescent="0.4">
      <c r="A19" s="12"/>
      <c r="B19" s="154"/>
      <c r="C19" s="154"/>
      <c r="D19" s="154"/>
      <c r="E19" s="154"/>
      <c r="F19" s="156" t="s">
        <v>58</v>
      </c>
      <c r="G19" s="157"/>
      <c r="H19" s="157"/>
      <c r="I19" s="157"/>
      <c r="J19" s="157"/>
      <c r="K19" s="157"/>
      <c r="L19" s="157"/>
      <c r="M19" s="157"/>
      <c r="N19" s="157"/>
      <c r="O19" s="157"/>
      <c r="P19" s="158"/>
      <c r="Q19" s="155"/>
      <c r="R19" s="155"/>
      <c r="S19" s="155"/>
      <c r="T19" s="155"/>
      <c r="V19" s="12"/>
      <c r="W19" s="154"/>
      <c r="X19" s="154"/>
      <c r="Y19" s="154"/>
      <c r="Z19" s="154"/>
      <c r="AA19" s="156" t="s">
        <v>58</v>
      </c>
      <c r="AB19" s="157"/>
      <c r="AC19" s="157"/>
      <c r="AD19" s="157"/>
      <c r="AE19" s="157"/>
      <c r="AF19" s="157"/>
      <c r="AG19" s="157"/>
      <c r="AH19" s="157"/>
      <c r="AI19" s="157"/>
      <c r="AJ19" s="157"/>
      <c r="AK19" s="158"/>
      <c r="AL19" s="155"/>
      <c r="AM19" s="155"/>
      <c r="AN19" s="155"/>
      <c r="AO19" s="155"/>
    </row>
    <row r="20" spans="1:41" ht="24" customHeight="1" x14ac:dyDescent="0.4">
      <c r="A20" s="15" t="s">
        <v>47</v>
      </c>
      <c r="B20" s="167">
        <v>0.4861111111111111</v>
      </c>
      <c r="C20" s="167"/>
      <c r="D20" s="167"/>
      <c r="E20" s="167"/>
      <c r="F20" s="168" t="str">
        <f>A7</f>
        <v>函館西部</v>
      </c>
      <c r="G20" s="169"/>
      <c r="H20" s="169"/>
      <c r="I20" s="169"/>
      <c r="J20" s="170" t="s">
        <v>43</v>
      </c>
      <c r="K20" s="170"/>
      <c r="L20" s="170"/>
      <c r="M20" s="169" t="str">
        <f>A9</f>
        <v>AVENDA FC U12</v>
      </c>
      <c r="N20" s="169"/>
      <c r="O20" s="169"/>
      <c r="P20" s="171"/>
      <c r="Q20" s="172" t="str">
        <f>A5</f>
        <v>せたな</v>
      </c>
      <c r="R20" s="172"/>
      <c r="S20" s="172" t="str">
        <f>V9</f>
        <v>鷲の木</v>
      </c>
      <c r="T20" s="172"/>
      <c r="V20" s="15" t="s">
        <v>47</v>
      </c>
      <c r="W20" s="167">
        <v>0.61805555555555558</v>
      </c>
      <c r="X20" s="167"/>
      <c r="Y20" s="167"/>
      <c r="Z20" s="167"/>
      <c r="AA20" s="168" t="str">
        <f>V7</f>
        <v>ＭＡＴ</v>
      </c>
      <c r="AB20" s="169"/>
      <c r="AC20" s="169"/>
      <c r="AD20" s="169"/>
      <c r="AE20" s="170" t="s">
        <v>43</v>
      </c>
      <c r="AF20" s="170"/>
      <c r="AG20" s="170"/>
      <c r="AH20" s="169" t="str">
        <f>V9</f>
        <v>鷲の木</v>
      </c>
      <c r="AI20" s="169"/>
      <c r="AJ20" s="169"/>
      <c r="AK20" s="171"/>
      <c r="AL20" s="172" t="str">
        <f>V5</f>
        <v>グランツ</v>
      </c>
      <c r="AM20" s="172"/>
      <c r="AN20" s="172" t="str">
        <f>A9</f>
        <v>AVENDA FC U12</v>
      </c>
      <c r="AO20" s="172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AI3:AK4"/>
    <mergeCell ref="AL3:AL4"/>
    <mergeCell ref="AM3:AM4"/>
    <mergeCell ref="AN3:AN4"/>
    <mergeCell ref="Z3:AB4"/>
    <mergeCell ref="AC3:AE4"/>
    <mergeCell ref="AF3:AH4"/>
    <mergeCell ref="A5:A6"/>
    <mergeCell ref="B5:D6"/>
    <mergeCell ref="E5:G5"/>
    <mergeCell ref="H5:J5"/>
    <mergeCell ref="K5:M6"/>
    <mergeCell ref="N5:P6"/>
    <mergeCell ref="S3:S4"/>
    <mergeCell ref="V3:V4"/>
    <mergeCell ref="W3:Y4"/>
    <mergeCell ref="AC5:AE5"/>
    <mergeCell ref="AF5:AH6"/>
    <mergeCell ref="AI5:AK6"/>
    <mergeCell ref="AL5:AL6"/>
    <mergeCell ref="AM5:AM6"/>
    <mergeCell ref="AN5:AN6"/>
    <mergeCell ref="Q5:Q6"/>
    <mergeCell ref="R5:R6"/>
    <mergeCell ref="S5:S6"/>
    <mergeCell ref="V5:V6"/>
    <mergeCell ref="W5:Y6"/>
    <mergeCell ref="Z5:AB5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9:A10"/>
    <mergeCell ref="B9:D9"/>
    <mergeCell ref="E9:G9"/>
    <mergeCell ref="H9:J10"/>
    <mergeCell ref="K9:M10"/>
    <mergeCell ref="N9:P10"/>
    <mergeCell ref="AC7:AE7"/>
    <mergeCell ref="AF7:AH8"/>
    <mergeCell ref="AI7:AK8"/>
    <mergeCell ref="A7:A8"/>
    <mergeCell ref="B7:D7"/>
    <mergeCell ref="E7:G8"/>
    <mergeCell ref="H7:J7"/>
    <mergeCell ref="K7:M8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B11:E11"/>
    <mergeCell ref="F11:J11"/>
    <mergeCell ref="L11:P11"/>
    <mergeCell ref="W11:Z11"/>
    <mergeCell ref="AA11:AE11"/>
    <mergeCell ref="AG11:AK11"/>
    <mergeCell ref="AC9:AE10"/>
    <mergeCell ref="AF9:AH10"/>
    <mergeCell ref="AI9:AK10"/>
    <mergeCell ref="B13:E13"/>
    <mergeCell ref="F13:I13"/>
    <mergeCell ref="L13:P13"/>
    <mergeCell ref="W13:Z13"/>
    <mergeCell ref="AA13:AD13"/>
    <mergeCell ref="AG13:AK13"/>
    <mergeCell ref="B12:E12"/>
    <mergeCell ref="F12:I12"/>
    <mergeCell ref="L12:P12"/>
    <mergeCell ref="W12:Z12"/>
    <mergeCell ref="AA12:AD12"/>
    <mergeCell ref="AG12:AK12"/>
    <mergeCell ref="B16:E16"/>
    <mergeCell ref="F16:I16"/>
    <mergeCell ref="J16:L16"/>
    <mergeCell ref="M16:P16"/>
    <mergeCell ref="Q16:R16"/>
    <mergeCell ref="S16:T16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W16:Z16"/>
    <mergeCell ref="AA16:AD16"/>
    <mergeCell ref="AE16:AG16"/>
    <mergeCell ref="AH16:AK16"/>
    <mergeCell ref="AL16:AM16"/>
    <mergeCell ref="AN16:AO16"/>
    <mergeCell ref="AE15:AG15"/>
    <mergeCell ref="AH15:AK15"/>
    <mergeCell ref="AL15:AM15"/>
    <mergeCell ref="AN15:AO15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F17:P17"/>
    <mergeCell ref="Q17:R17"/>
    <mergeCell ref="S17:T17"/>
    <mergeCell ref="W17:Z17"/>
    <mergeCell ref="AA17:AK17"/>
    <mergeCell ref="AE18:AG18"/>
    <mergeCell ref="AH18:AK18"/>
    <mergeCell ref="AL18:AM18"/>
    <mergeCell ref="AN18:AO18"/>
    <mergeCell ref="B19:E19"/>
    <mergeCell ref="F19:P19"/>
    <mergeCell ref="Q19:R19"/>
    <mergeCell ref="S19:T19"/>
    <mergeCell ref="W19:Z19"/>
    <mergeCell ref="AA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0F48-C465-486A-A807-486BBCD337EB}">
  <dimension ref="A1:AO24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875" defaultRowHeight="13.5" x14ac:dyDescent="0.4"/>
  <cols>
    <col min="1" max="1" width="10.625" style="2" bestFit="1" customWidth="1"/>
    <col min="2" max="2" width="2.875" style="2" customWidth="1"/>
    <col min="3" max="3" width="2.875" style="14" customWidth="1"/>
    <col min="4" max="16" width="2.875" style="2" customWidth="1"/>
    <col min="17" max="20" width="7.125" style="2" customWidth="1"/>
    <col min="21" max="21" width="2.5" style="2" customWidth="1"/>
    <col min="22" max="22" width="10.625" style="2" bestFit="1" customWidth="1"/>
    <col min="23" max="23" width="2.875" style="2" customWidth="1"/>
    <col min="24" max="24" width="2.875" style="14" customWidth="1"/>
    <col min="25" max="37" width="2.875" style="2" customWidth="1"/>
    <col min="38" max="41" width="7.125" style="2" customWidth="1"/>
    <col min="42" max="16384" width="8.875" style="2"/>
  </cols>
  <sheetData>
    <row r="1" spans="1:41" ht="29.1" customHeight="1" x14ac:dyDescent="0.4">
      <c r="A1" s="193" t="s">
        <v>48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"/>
      <c r="V1" s="193" t="s">
        <v>48</v>
      </c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</row>
    <row r="2" spans="1:41" ht="27" customHeight="1" x14ac:dyDescent="0.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3.5" customHeight="1" x14ac:dyDescent="0.4">
      <c r="A3" s="194" t="s">
        <v>2</v>
      </c>
      <c r="B3" s="130" t="str">
        <f>A5</f>
        <v>AVENDA 2ｎｄ</v>
      </c>
      <c r="C3" s="131"/>
      <c r="D3" s="132"/>
      <c r="E3" s="130" t="str">
        <f>A7</f>
        <v>サン・スポ3rd</v>
      </c>
      <c r="F3" s="131"/>
      <c r="G3" s="132"/>
      <c r="H3" s="130" t="str">
        <f>A9</f>
        <v>ジュニブルー</v>
      </c>
      <c r="I3" s="131"/>
      <c r="J3" s="132"/>
      <c r="K3" s="130" t="str">
        <f>A11</f>
        <v>プレイフルISE</v>
      </c>
      <c r="L3" s="131"/>
      <c r="M3" s="132"/>
      <c r="N3" s="130" t="s">
        <v>30</v>
      </c>
      <c r="O3" s="131"/>
      <c r="P3" s="132"/>
      <c r="Q3" s="136" t="s">
        <v>31</v>
      </c>
      <c r="R3" s="136" t="s">
        <v>32</v>
      </c>
      <c r="S3" s="136" t="s">
        <v>33</v>
      </c>
      <c r="T3" s="138" t="s">
        <v>34</v>
      </c>
      <c r="U3" s="3"/>
      <c r="V3" s="194" t="s">
        <v>6</v>
      </c>
      <c r="W3" s="130" t="str">
        <f>V5</f>
        <v>七飯</v>
      </c>
      <c r="X3" s="131"/>
      <c r="Y3" s="132"/>
      <c r="Z3" s="130" t="str">
        <f>V7</f>
        <v>サン・スポ</v>
      </c>
      <c r="AA3" s="131"/>
      <c r="AB3" s="132"/>
      <c r="AC3" s="130" t="str">
        <f>V9</f>
        <v>スクール</v>
      </c>
      <c r="AD3" s="131"/>
      <c r="AE3" s="132"/>
      <c r="AF3" s="130" t="str">
        <f>V11</f>
        <v>八幡</v>
      </c>
      <c r="AG3" s="131"/>
      <c r="AH3" s="132"/>
      <c r="AI3" s="130" t="s">
        <v>30</v>
      </c>
      <c r="AJ3" s="131"/>
      <c r="AK3" s="132"/>
      <c r="AL3" s="136" t="s">
        <v>31</v>
      </c>
      <c r="AM3" s="136" t="s">
        <v>32</v>
      </c>
      <c r="AN3" s="136" t="s">
        <v>33</v>
      </c>
      <c r="AO3" s="138" t="s">
        <v>34</v>
      </c>
    </row>
    <row r="4" spans="1:41" ht="13.5" customHeight="1" x14ac:dyDescent="0.4">
      <c r="A4" s="195"/>
      <c r="B4" s="133"/>
      <c r="C4" s="134"/>
      <c r="D4" s="135"/>
      <c r="E4" s="133"/>
      <c r="F4" s="134"/>
      <c r="G4" s="135"/>
      <c r="H4" s="133"/>
      <c r="I4" s="134"/>
      <c r="J4" s="135"/>
      <c r="K4" s="133"/>
      <c r="L4" s="134"/>
      <c r="M4" s="135"/>
      <c r="N4" s="133"/>
      <c r="O4" s="134"/>
      <c r="P4" s="135"/>
      <c r="Q4" s="137"/>
      <c r="R4" s="137"/>
      <c r="S4" s="137"/>
      <c r="T4" s="139"/>
      <c r="U4" s="3"/>
      <c r="V4" s="195"/>
      <c r="W4" s="133"/>
      <c r="X4" s="134"/>
      <c r="Y4" s="135"/>
      <c r="Z4" s="133"/>
      <c r="AA4" s="134"/>
      <c r="AB4" s="135"/>
      <c r="AC4" s="133"/>
      <c r="AD4" s="134"/>
      <c r="AE4" s="135"/>
      <c r="AF4" s="133"/>
      <c r="AG4" s="134"/>
      <c r="AH4" s="135"/>
      <c r="AI4" s="133"/>
      <c r="AJ4" s="134"/>
      <c r="AK4" s="135"/>
      <c r="AL4" s="137"/>
      <c r="AM4" s="137"/>
      <c r="AN4" s="137"/>
      <c r="AO4" s="139"/>
    </row>
    <row r="5" spans="1:41" ht="13.5" customHeight="1" x14ac:dyDescent="0.4">
      <c r="A5" s="140" t="s">
        <v>86</v>
      </c>
      <c r="B5" s="142"/>
      <c r="C5" s="143"/>
      <c r="D5" s="144"/>
      <c r="E5" s="127" t="str">
        <f>IF(E6="","",IF(E6=G6,"△",IF(E6&gt;G6,"○","×")))</f>
        <v>○</v>
      </c>
      <c r="F5" s="128"/>
      <c r="G5" s="129"/>
      <c r="H5" s="127" t="str">
        <f>IF(H6="","",IF(H6=J6,"△",IF(H6&gt;J6,"○","×")))</f>
        <v>○</v>
      </c>
      <c r="I5" s="128"/>
      <c r="J5" s="129"/>
      <c r="K5" s="127" t="str">
        <f>IF(K6="","",IF(K6=M6,"△",IF(K6&gt;M6,"○","×")))</f>
        <v>○</v>
      </c>
      <c r="L5" s="128"/>
      <c r="M5" s="129"/>
      <c r="N5" s="148">
        <f>COUNTIF(B5:M5,"○")*3+COUNTIF(B5:M5,"△")*1</f>
        <v>9</v>
      </c>
      <c r="O5" s="149"/>
      <c r="P5" s="150"/>
      <c r="Q5" s="123">
        <f>G6+J6+M6</f>
        <v>2</v>
      </c>
      <c r="R5" s="124">
        <f>IB6+E6+H6+K6</f>
        <v>6</v>
      </c>
      <c r="S5" s="124">
        <f>D6+G6+J6+M6</f>
        <v>2</v>
      </c>
      <c r="T5" s="124">
        <v>1</v>
      </c>
      <c r="U5" s="3"/>
      <c r="V5" s="140" t="s">
        <v>80</v>
      </c>
      <c r="W5" s="142"/>
      <c r="X5" s="143"/>
      <c r="Y5" s="144"/>
      <c r="Z5" s="127" t="str">
        <f>IF(Z6="","",IF(Z6=AB6,"△",IF(Z6&gt;AB6,"○","×")))</f>
        <v>×</v>
      </c>
      <c r="AA5" s="128"/>
      <c r="AB5" s="129"/>
      <c r="AC5" s="127" t="str">
        <f>IF(AC6="","",IF(AC6=AE6,"△",IF(AC6&gt;AE6,"○","×")))</f>
        <v>×</v>
      </c>
      <c r="AD5" s="128"/>
      <c r="AE5" s="129"/>
      <c r="AF5" s="127" t="str">
        <f>IF(AF6="","",IF(AF6=AH6,"△",IF(AF6&gt;AH6,"○","×")))</f>
        <v>×</v>
      </c>
      <c r="AG5" s="128"/>
      <c r="AH5" s="129"/>
      <c r="AI5" s="148">
        <f>COUNTIF(W5:AH5,"○")*3+COUNTIF(W5:AH5,"△")*1</f>
        <v>0</v>
      </c>
      <c r="AJ5" s="149"/>
      <c r="AK5" s="150"/>
      <c r="AL5" s="123">
        <f>AB6+AE6+AH6</f>
        <v>34</v>
      </c>
      <c r="AM5" s="124">
        <f>IW6+Z6+AC6+AF6</f>
        <v>0</v>
      </c>
      <c r="AN5" s="124">
        <f>Y6+AB6+AE6+AH6</f>
        <v>34</v>
      </c>
      <c r="AO5" s="124">
        <v>4</v>
      </c>
    </row>
    <row r="6" spans="1:41" ht="13.5" customHeight="1" x14ac:dyDescent="0.4">
      <c r="A6" s="141"/>
      <c r="B6" s="145"/>
      <c r="C6" s="146"/>
      <c r="D6" s="147"/>
      <c r="E6" s="5">
        <v>3</v>
      </c>
      <c r="F6" s="6" t="s">
        <v>36</v>
      </c>
      <c r="G6" s="7">
        <v>1</v>
      </c>
      <c r="H6" s="5">
        <v>1</v>
      </c>
      <c r="I6" s="6" t="s">
        <v>36</v>
      </c>
      <c r="J6" s="7">
        <v>0</v>
      </c>
      <c r="K6" s="5">
        <v>2</v>
      </c>
      <c r="L6" s="6" t="s">
        <v>36</v>
      </c>
      <c r="M6" s="7">
        <v>1</v>
      </c>
      <c r="N6" s="151"/>
      <c r="O6" s="152"/>
      <c r="P6" s="153"/>
      <c r="Q6" s="124"/>
      <c r="R6" s="125"/>
      <c r="S6" s="125"/>
      <c r="T6" s="125"/>
      <c r="U6" s="3"/>
      <c r="V6" s="141"/>
      <c r="W6" s="145"/>
      <c r="X6" s="146"/>
      <c r="Y6" s="147"/>
      <c r="Z6" s="5">
        <v>0</v>
      </c>
      <c r="AA6" s="6" t="s">
        <v>36</v>
      </c>
      <c r="AB6" s="7">
        <v>17</v>
      </c>
      <c r="AC6" s="5">
        <v>0</v>
      </c>
      <c r="AD6" s="6" t="s">
        <v>36</v>
      </c>
      <c r="AE6" s="7">
        <v>5</v>
      </c>
      <c r="AF6" s="5">
        <v>0</v>
      </c>
      <c r="AG6" s="6" t="s">
        <v>36</v>
      </c>
      <c r="AH6" s="7">
        <v>12</v>
      </c>
      <c r="AI6" s="151"/>
      <c r="AJ6" s="152"/>
      <c r="AK6" s="153"/>
      <c r="AL6" s="124"/>
      <c r="AM6" s="125"/>
      <c r="AN6" s="125"/>
      <c r="AO6" s="125"/>
    </row>
    <row r="7" spans="1:41" ht="13.5" customHeight="1" x14ac:dyDescent="0.4">
      <c r="A7" s="140" t="s">
        <v>83</v>
      </c>
      <c r="B7" s="190" t="str">
        <f>IF(B8="","",IF(B8=D8,"△",IF(B8&gt;D8,"○","×")))</f>
        <v>×</v>
      </c>
      <c r="C7" s="190"/>
      <c r="D7" s="191"/>
      <c r="E7" s="142"/>
      <c r="F7" s="143"/>
      <c r="G7" s="144"/>
      <c r="H7" s="192" t="str">
        <f>IF(H8="","",IF(H8=J8,"△",IF(H8&gt;J8,"○","×")))</f>
        <v>×</v>
      </c>
      <c r="I7" s="190"/>
      <c r="J7" s="191"/>
      <c r="K7" s="192" t="str">
        <f>IF(K8="","",IF(K8=M8,"△",IF(K8&gt;M8,"○","×")))</f>
        <v>△</v>
      </c>
      <c r="L7" s="190"/>
      <c r="M7" s="191"/>
      <c r="N7" s="148">
        <f>COUNTIF(B7:M7,"○")*3+COUNTIF(B7:M7,"△")*1</f>
        <v>1</v>
      </c>
      <c r="O7" s="149"/>
      <c r="P7" s="150"/>
      <c r="Q7" s="197">
        <f>IFERROR(R7-S7,"")</f>
        <v>-5</v>
      </c>
      <c r="R7" s="124">
        <f>H8+K8+G6</f>
        <v>5</v>
      </c>
      <c r="S7" s="124">
        <f>J8+M8+E6</f>
        <v>10</v>
      </c>
      <c r="T7" s="125">
        <v>3</v>
      </c>
      <c r="U7" s="3"/>
      <c r="V7" s="140" t="s">
        <v>81</v>
      </c>
      <c r="W7" s="190" t="str">
        <f>IF(W8="","",IF(W8=Y8,"△",IF(W8&gt;Y8,"○","×")))</f>
        <v>○</v>
      </c>
      <c r="X7" s="190"/>
      <c r="Y7" s="191"/>
      <c r="Z7" s="142"/>
      <c r="AA7" s="143"/>
      <c r="AB7" s="144"/>
      <c r="AC7" s="192" t="str">
        <f>IF(AC8="","",IF(AC8=AE8,"△",IF(AC8&gt;AE8,"○","×")))</f>
        <v>○</v>
      </c>
      <c r="AD7" s="190"/>
      <c r="AE7" s="191"/>
      <c r="AF7" s="192" t="str">
        <f>IF(AF8="","",IF(AF8=AH8,"△",IF(AF8&gt;AH8,"○","×")))</f>
        <v>○</v>
      </c>
      <c r="AG7" s="190"/>
      <c r="AH7" s="191"/>
      <c r="AI7" s="148">
        <f>COUNTIF(W7:AH7,"○")*3+COUNTIF(W7:AH7,"△")*1</f>
        <v>9</v>
      </c>
      <c r="AJ7" s="149"/>
      <c r="AK7" s="150"/>
      <c r="AL7" s="197">
        <f>IFERROR(AM7-AN7,"")</f>
        <v>29</v>
      </c>
      <c r="AM7" s="124">
        <f>AC8+AF8+W8</f>
        <v>29</v>
      </c>
      <c r="AN7" s="124">
        <f>AE8+AH8+Y8</f>
        <v>0</v>
      </c>
      <c r="AO7" s="125">
        <v>1</v>
      </c>
    </row>
    <row r="8" spans="1:41" ht="13.5" customHeight="1" x14ac:dyDescent="0.4">
      <c r="A8" s="141"/>
      <c r="B8" s="6">
        <f>IF(G6="","",G6)</f>
        <v>1</v>
      </c>
      <c r="C8" s="6" t="s">
        <v>36</v>
      </c>
      <c r="D8" s="9">
        <f>IF(E6="","",E6)</f>
        <v>3</v>
      </c>
      <c r="E8" s="145"/>
      <c r="F8" s="146"/>
      <c r="G8" s="147"/>
      <c r="H8" s="5">
        <v>2</v>
      </c>
      <c r="I8" s="6" t="s">
        <v>36</v>
      </c>
      <c r="J8" s="7">
        <v>5</v>
      </c>
      <c r="K8" s="5">
        <v>2</v>
      </c>
      <c r="L8" s="6" t="s">
        <v>36</v>
      </c>
      <c r="M8" s="7">
        <v>2</v>
      </c>
      <c r="N8" s="151"/>
      <c r="O8" s="152"/>
      <c r="P8" s="153"/>
      <c r="Q8" s="124"/>
      <c r="R8" s="125"/>
      <c r="S8" s="125"/>
      <c r="T8" s="125"/>
      <c r="U8" s="3"/>
      <c r="V8" s="141"/>
      <c r="W8" s="6">
        <f>IF(AB6="","",AB6)</f>
        <v>17</v>
      </c>
      <c r="X8" s="6" t="s">
        <v>36</v>
      </c>
      <c r="Y8" s="9">
        <f>IF(Z6="","",Z6)</f>
        <v>0</v>
      </c>
      <c r="Z8" s="145"/>
      <c r="AA8" s="146"/>
      <c r="AB8" s="147"/>
      <c r="AC8" s="5">
        <v>8</v>
      </c>
      <c r="AD8" s="6" t="s">
        <v>36</v>
      </c>
      <c r="AE8" s="7">
        <v>0</v>
      </c>
      <c r="AF8" s="5">
        <v>4</v>
      </c>
      <c r="AG8" s="6" t="s">
        <v>36</v>
      </c>
      <c r="AH8" s="7">
        <v>0</v>
      </c>
      <c r="AI8" s="151"/>
      <c r="AJ8" s="152"/>
      <c r="AK8" s="153"/>
      <c r="AL8" s="124"/>
      <c r="AM8" s="125"/>
      <c r="AN8" s="125"/>
      <c r="AO8" s="125"/>
    </row>
    <row r="9" spans="1:41" ht="13.5" customHeight="1" x14ac:dyDescent="0.4">
      <c r="A9" s="140" t="s">
        <v>84</v>
      </c>
      <c r="B9" s="190" t="str">
        <f>IF(B10="","",IF(B10=D10,"△",IF(B10&gt;D10,"○","×")))</f>
        <v>×</v>
      </c>
      <c r="C9" s="190"/>
      <c r="D9" s="191"/>
      <c r="E9" s="192" t="str">
        <f>IF(E10="","",IF(E10=G10,"△",IF(E10&gt;G10,"○","×")))</f>
        <v>○</v>
      </c>
      <c r="F9" s="190"/>
      <c r="G9" s="191"/>
      <c r="H9" s="142"/>
      <c r="I9" s="143"/>
      <c r="J9" s="144"/>
      <c r="K9" s="192" t="str">
        <f>IF(K10="","",IF(K10=M10,"△",IF(K10&gt;M10,"○","×")))</f>
        <v>○</v>
      </c>
      <c r="L9" s="190"/>
      <c r="M9" s="191"/>
      <c r="N9" s="148">
        <f>COUNTIF(B9:M9,"○")*3+COUNTIF(B9:M9,"△")*1</f>
        <v>6</v>
      </c>
      <c r="O9" s="149"/>
      <c r="P9" s="150"/>
      <c r="Q9" s="197">
        <f>IFERROR(R9-S9,"")</f>
        <v>3</v>
      </c>
      <c r="R9" s="124">
        <f>K10+J6+J8</f>
        <v>8</v>
      </c>
      <c r="S9" s="124">
        <f>M10+H6+H8</f>
        <v>5</v>
      </c>
      <c r="T9" s="125">
        <v>2</v>
      </c>
      <c r="U9" s="3"/>
      <c r="V9" s="140" t="s">
        <v>71</v>
      </c>
      <c r="W9" s="190" t="str">
        <f>IF(W10="","",IF(W10=Y10,"△",IF(W10&gt;Y10,"○","×")))</f>
        <v>○</v>
      </c>
      <c r="X9" s="190"/>
      <c r="Y9" s="191"/>
      <c r="Z9" s="192" t="str">
        <f>IF(Z10="","",IF(Z10=AB10,"△",IF(Z10&gt;AB10,"○","×")))</f>
        <v>×</v>
      </c>
      <c r="AA9" s="190"/>
      <c r="AB9" s="191"/>
      <c r="AC9" s="142"/>
      <c r="AD9" s="143"/>
      <c r="AE9" s="144"/>
      <c r="AF9" s="192" t="str">
        <f>IF(AF10="","",IF(AF10=AH10,"△",IF(AF10&gt;AH10,"○","×")))</f>
        <v>×</v>
      </c>
      <c r="AG9" s="190"/>
      <c r="AH9" s="191"/>
      <c r="AI9" s="148">
        <f>COUNTIF(W9:AH9,"○")*3+COUNTIF(W9:AH9,"△")*1</f>
        <v>3</v>
      </c>
      <c r="AJ9" s="149"/>
      <c r="AK9" s="150"/>
      <c r="AL9" s="197">
        <f>IFERROR(AM9-AN9,"")</f>
        <v>-7</v>
      </c>
      <c r="AM9" s="124">
        <f>AF10+W10+Z10</f>
        <v>6</v>
      </c>
      <c r="AN9" s="124">
        <f>AH10+Y10+AB10</f>
        <v>13</v>
      </c>
      <c r="AO9" s="125">
        <v>3</v>
      </c>
    </row>
    <row r="10" spans="1:41" ht="13.5" customHeight="1" x14ac:dyDescent="0.4">
      <c r="A10" s="141"/>
      <c r="B10" s="6">
        <f>IF(J6="","",J6)</f>
        <v>0</v>
      </c>
      <c r="C10" s="6" t="s">
        <v>36</v>
      </c>
      <c r="D10" s="9">
        <f>IF(H6="","",H6)</f>
        <v>1</v>
      </c>
      <c r="E10" s="8">
        <f>IF(J8="","",J8)</f>
        <v>5</v>
      </c>
      <c r="F10" s="6" t="s">
        <v>36</v>
      </c>
      <c r="G10" s="9">
        <f>IF(H8="","",H8)</f>
        <v>2</v>
      </c>
      <c r="H10" s="145"/>
      <c r="I10" s="146"/>
      <c r="J10" s="147"/>
      <c r="K10" s="5">
        <v>3</v>
      </c>
      <c r="L10" s="6" t="s">
        <v>36</v>
      </c>
      <c r="M10" s="7">
        <v>2</v>
      </c>
      <c r="N10" s="151"/>
      <c r="O10" s="152"/>
      <c r="P10" s="153"/>
      <c r="Q10" s="124"/>
      <c r="R10" s="125"/>
      <c r="S10" s="125"/>
      <c r="T10" s="125"/>
      <c r="U10" s="3"/>
      <c r="V10" s="141"/>
      <c r="W10" s="6">
        <f>IF(AE6="","",AE6)</f>
        <v>5</v>
      </c>
      <c r="X10" s="6" t="s">
        <v>36</v>
      </c>
      <c r="Y10" s="9">
        <f>IF(AC6="","",AC6)</f>
        <v>0</v>
      </c>
      <c r="Z10" s="8">
        <f>IF(AE8="","",AE8)</f>
        <v>0</v>
      </c>
      <c r="AA10" s="6" t="s">
        <v>36</v>
      </c>
      <c r="AB10" s="9">
        <f>IF(AC8="","",AC8)</f>
        <v>8</v>
      </c>
      <c r="AC10" s="145"/>
      <c r="AD10" s="146"/>
      <c r="AE10" s="147"/>
      <c r="AF10" s="5">
        <v>1</v>
      </c>
      <c r="AG10" s="6" t="s">
        <v>36</v>
      </c>
      <c r="AH10" s="7">
        <v>5</v>
      </c>
      <c r="AI10" s="151"/>
      <c r="AJ10" s="152"/>
      <c r="AK10" s="153"/>
      <c r="AL10" s="124"/>
      <c r="AM10" s="125"/>
      <c r="AN10" s="125"/>
      <c r="AO10" s="125"/>
    </row>
    <row r="11" spans="1:41" ht="13.5" customHeight="1" x14ac:dyDescent="0.4">
      <c r="A11" s="140" t="s">
        <v>85</v>
      </c>
      <c r="B11" s="190" t="str">
        <f>IF(B12="","",IF(B12=D12,"△",IF(B12&gt;D12,"○","×")))</f>
        <v>×</v>
      </c>
      <c r="C11" s="190"/>
      <c r="D11" s="191"/>
      <c r="E11" s="192" t="str">
        <f>IF(E12="","",IF(E12=G12,"△",IF(E12&gt;G12,"○","×")))</f>
        <v>△</v>
      </c>
      <c r="F11" s="190"/>
      <c r="G11" s="191"/>
      <c r="H11" s="192" t="str">
        <f>IF(H12="","",IF(H12=J12,"△",IF(H12&gt;J12,"○","×")))</f>
        <v>×</v>
      </c>
      <c r="I11" s="190"/>
      <c r="J11" s="191"/>
      <c r="K11" s="142"/>
      <c r="L11" s="143"/>
      <c r="M11" s="144"/>
      <c r="N11" s="148">
        <f>COUNTIF(B11:M11,"○")*3+COUNTIF(B11:M11,"△")*1</f>
        <v>1</v>
      </c>
      <c r="O11" s="149"/>
      <c r="P11" s="150"/>
      <c r="Q11" s="197">
        <f>IFERROR(R11-S11,"")</f>
        <v>-5</v>
      </c>
      <c r="R11" s="124">
        <f>M6+J6+G6</f>
        <v>2</v>
      </c>
      <c r="S11" s="124">
        <f>K6+K8+K10</f>
        <v>7</v>
      </c>
      <c r="T11" s="125">
        <v>4</v>
      </c>
      <c r="U11" s="3"/>
      <c r="V11" s="140" t="s">
        <v>82</v>
      </c>
      <c r="W11" s="190" t="str">
        <f>IF(W12="","",IF(W12=Y12,"△",IF(W12&gt;Y12,"○","×")))</f>
        <v>○</v>
      </c>
      <c r="X11" s="190"/>
      <c r="Y11" s="191"/>
      <c r="Z11" s="192" t="str">
        <f>IF(Z12="","",IF(Z12=AB12,"△",IF(Z12&gt;AB12,"○","×")))</f>
        <v>×</v>
      </c>
      <c r="AA11" s="190"/>
      <c r="AB11" s="191"/>
      <c r="AC11" s="192" t="str">
        <f>IF(AC12="","",IF(AC12=AE12,"△",IF(AC12&gt;AE12,"○","×")))</f>
        <v>○</v>
      </c>
      <c r="AD11" s="190"/>
      <c r="AE11" s="191"/>
      <c r="AF11" s="142"/>
      <c r="AG11" s="143"/>
      <c r="AH11" s="144"/>
      <c r="AI11" s="148">
        <f>COUNTIF(W11:AH11,"○")*3+COUNTIF(W11:AH11,"△")*1</f>
        <v>6</v>
      </c>
      <c r="AJ11" s="149"/>
      <c r="AK11" s="150"/>
      <c r="AL11" s="197">
        <f>IFERROR(AM11-AN11,"")</f>
        <v>12</v>
      </c>
      <c r="AM11" s="124">
        <f>AC12+Z12+W12</f>
        <v>17</v>
      </c>
      <c r="AN11" s="124">
        <f>AF6+AF8+AF10</f>
        <v>5</v>
      </c>
      <c r="AO11" s="125">
        <v>2</v>
      </c>
    </row>
    <row r="12" spans="1:41" ht="13.5" customHeight="1" x14ac:dyDescent="0.4">
      <c r="A12" s="141"/>
      <c r="B12" s="6">
        <f>IF(M6="","",M6)</f>
        <v>1</v>
      </c>
      <c r="C12" s="6" t="s">
        <v>36</v>
      </c>
      <c r="D12" s="9">
        <f>IF(K6="","",K6)</f>
        <v>2</v>
      </c>
      <c r="E12" s="8">
        <f>IF(M8="","",M8)</f>
        <v>2</v>
      </c>
      <c r="F12" s="6" t="s">
        <v>36</v>
      </c>
      <c r="G12" s="9">
        <f>IF(K8="","",K8)</f>
        <v>2</v>
      </c>
      <c r="H12" s="8">
        <f>IF(M10="","",M10)</f>
        <v>2</v>
      </c>
      <c r="I12" s="6" t="s">
        <v>36</v>
      </c>
      <c r="J12" s="9">
        <f>IF(K10="","",K10)</f>
        <v>3</v>
      </c>
      <c r="K12" s="145"/>
      <c r="L12" s="146"/>
      <c r="M12" s="147"/>
      <c r="N12" s="151"/>
      <c r="O12" s="152"/>
      <c r="P12" s="153"/>
      <c r="Q12" s="124"/>
      <c r="R12" s="125"/>
      <c r="S12" s="125"/>
      <c r="T12" s="125"/>
      <c r="U12" s="3"/>
      <c r="V12" s="141"/>
      <c r="W12" s="6">
        <f>IF(AH6="","",AH6)</f>
        <v>12</v>
      </c>
      <c r="X12" s="6" t="s">
        <v>36</v>
      </c>
      <c r="Y12" s="9">
        <f>IF(AF6="","",AF6)</f>
        <v>0</v>
      </c>
      <c r="Z12" s="8">
        <f>IF(AH8="","",AH8)</f>
        <v>0</v>
      </c>
      <c r="AA12" s="6" t="s">
        <v>36</v>
      </c>
      <c r="AB12" s="9">
        <f>IF(AF8="","",AF8)</f>
        <v>4</v>
      </c>
      <c r="AC12" s="8">
        <f>IF(AH10="","",AH10)</f>
        <v>5</v>
      </c>
      <c r="AD12" s="6" t="s">
        <v>36</v>
      </c>
      <c r="AE12" s="9">
        <f>IF(AF10="","",AF10)</f>
        <v>1</v>
      </c>
      <c r="AF12" s="145"/>
      <c r="AG12" s="146"/>
      <c r="AH12" s="147"/>
      <c r="AI12" s="151"/>
      <c r="AJ12" s="152"/>
      <c r="AK12" s="153"/>
      <c r="AL12" s="124"/>
      <c r="AM12" s="125"/>
      <c r="AN12" s="125"/>
      <c r="AO12" s="125"/>
    </row>
    <row r="13" spans="1:41" ht="20.100000000000001" customHeight="1" x14ac:dyDescent="0.4">
      <c r="A13" s="3" t="s">
        <v>38</v>
      </c>
      <c r="B13" s="126" t="s">
        <v>72</v>
      </c>
      <c r="C13" s="126"/>
      <c r="D13" s="126"/>
      <c r="E13" s="126"/>
      <c r="F13" s="189" t="s">
        <v>73</v>
      </c>
      <c r="G13" s="128"/>
      <c r="H13" s="128"/>
      <c r="I13" s="128"/>
      <c r="J13" s="128"/>
      <c r="K13" s="3"/>
      <c r="L13" s="128"/>
      <c r="M13" s="128"/>
      <c r="N13" s="128"/>
      <c r="O13" s="128"/>
      <c r="P13" s="128"/>
      <c r="Q13" s="3"/>
      <c r="R13" s="3"/>
      <c r="S13" s="3"/>
      <c r="T13" s="3"/>
      <c r="U13" s="3"/>
      <c r="V13" s="3" t="s">
        <v>38</v>
      </c>
      <c r="W13" s="126" t="s">
        <v>72</v>
      </c>
      <c r="X13" s="126"/>
      <c r="Y13" s="126"/>
      <c r="Z13" s="126"/>
      <c r="AA13" s="189" t="s">
        <v>75</v>
      </c>
      <c r="AB13" s="128"/>
      <c r="AC13" s="128"/>
      <c r="AD13" s="128"/>
      <c r="AE13" s="128"/>
      <c r="AF13" s="3"/>
      <c r="AG13" s="128"/>
      <c r="AH13" s="128"/>
      <c r="AI13" s="128"/>
      <c r="AJ13" s="128"/>
      <c r="AK13" s="128"/>
      <c r="AL13" s="3"/>
      <c r="AM13" s="3"/>
      <c r="AN13" s="3"/>
      <c r="AO13" s="3"/>
    </row>
    <row r="14" spans="1:41" ht="20.100000000000001" customHeight="1" x14ac:dyDescent="0.4">
      <c r="A14" s="3"/>
      <c r="B14" s="126" t="s">
        <v>74</v>
      </c>
      <c r="C14" s="126"/>
      <c r="D14" s="126"/>
      <c r="E14" s="126"/>
      <c r="F14" s="189" t="s">
        <v>40</v>
      </c>
      <c r="G14" s="128"/>
      <c r="H14" s="128"/>
      <c r="I14" s="128"/>
      <c r="J14" s="128"/>
      <c r="K14" s="3"/>
      <c r="L14" s="128"/>
      <c r="M14" s="128"/>
      <c r="N14" s="128"/>
      <c r="O14" s="128"/>
      <c r="P14" s="128"/>
      <c r="Q14" s="3"/>
      <c r="R14" s="3"/>
      <c r="S14" s="3"/>
      <c r="T14" s="3"/>
      <c r="U14" s="3"/>
      <c r="V14" s="3"/>
      <c r="W14" s="126" t="s">
        <v>74</v>
      </c>
      <c r="X14" s="126"/>
      <c r="Y14" s="126"/>
      <c r="Z14" s="126"/>
      <c r="AA14" s="189" t="s">
        <v>124</v>
      </c>
      <c r="AB14" s="128"/>
      <c r="AC14" s="128"/>
      <c r="AD14" s="128"/>
      <c r="AE14" s="128"/>
      <c r="AF14" s="3"/>
      <c r="AG14" s="128"/>
      <c r="AH14" s="128"/>
      <c r="AI14" s="128"/>
      <c r="AJ14" s="128"/>
      <c r="AK14" s="128"/>
      <c r="AL14" s="3"/>
      <c r="AM14" s="3"/>
      <c r="AN14" s="3"/>
      <c r="AO14" s="3"/>
    </row>
    <row r="15" spans="1:41" ht="20.100000000000001" customHeight="1" x14ac:dyDescent="0.4">
      <c r="A15" s="183" t="s">
        <v>76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3"/>
      <c r="R15" s="3"/>
      <c r="S15" s="3"/>
      <c r="T15" s="3"/>
      <c r="V15" s="183" t="s">
        <v>76</v>
      </c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3"/>
      <c r="AM15" s="3"/>
      <c r="AN15" s="3"/>
      <c r="AO15" s="3"/>
    </row>
    <row r="16" spans="1:41" ht="24" customHeight="1" x14ac:dyDescent="0.4">
      <c r="A16" s="10"/>
      <c r="B16" s="184" t="s">
        <v>41</v>
      </c>
      <c r="C16" s="185"/>
      <c r="D16" s="185"/>
      <c r="E16" s="186"/>
      <c r="F16" s="187" t="s">
        <v>42</v>
      </c>
      <c r="G16" s="187"/>
      <c r="H16" s="187"/>
      <c r="I16" s="187"/>
      <c r="J16" s="187" t="s">
        <v>43</v>
      </c>
      <c r="K16" s="187"/>
      <c r="L16" s="187"/>
      <c r="M16" s="187" t="s">
        <v>42</v>
      </c>
      <c r="N16" s="187"/>
      <c r="O16" s="187"/>
      <c r="P16" s="188"/>
      <c r="Q16" s="173" t="s">
        <v>44</v>
      </c>
      <c r="R16" s="174"/>
      <c r="S16" s="175" t="s">
        <v>44</v>
      </c>
      <c r="T16" s="176"/>
      <c r="V16" s="10"/>
      <c r="W16" s="184" t="s">
        <v>41</v>
      </c>
      <c r="X16" s="185"/>
      <c r="Y16" s="185"/>
      <c r="Z16" s="186"/>
      <c r="AA16" s="187" t="s">
        <v>42</v>
      </c>
      <c r="AB16" s="187"/>
      <c r="AC16" s="187"/>
      <c r="AD16" s="187"/>
      <c r="AE16" s="187" t="s">
        <v>43</v>
      </c>
      <c r="AF16" s="187"/>
      <c r="AG16" s="187"/>
      <c r="AH16" s="187" t="s">
        <v>42</v>
      </c>
      <c r="AI16" s="187"/>
      <c r="AJ16" s="187"/>
      <c r="AK16" s="188"/>
      <c r="AL16" s="173" t="s">
        <v>44</v>
      </c>
      <c r="AM16" s="174"/>
      <c r="AN16" s="175" t="s">
        <v>44</v>
      </c>
      <c r="AO16" s="176"/>
    </row>
    <row r="17" spans="1:41" ht="24" customHeight="1" x14ac:dyDescent="0.4">
      <c r="A17" s="11" t="s">
        <v>45</v>
      </c>
      <c r="B17" s="177">
        <v>0.40972222222222221</v>
      </c>
      <c r="C17" s="177"/>
      <c r="D17" s="177"/>
      <c r="E17" s="177"/>
      <c r="F17" s="178" t="str">
        <f>A5</f>
        <v>AVENDA 2ｎｄ</v>
      </c>
      <c r="G17" s="179"/>
      <c r="H17" s="179"/>
      <c r="I17" s="179"/>
      <c r="J17" s="180" t="s">
        <v>43</v>
      </c>
      <c r="K17" s="180"/>
      <c r="L17" s="180"/>
      <c r="M17" s="179" t="str">
        <f>A7</f>
        <v>サン・スポ3rd</v>
      </c>
      <c r="N17" s="179"/>
      <c r="O17" s="179"/>
      <c r="P17" s="181"/>
      <c r="Q17" s="182" t="str">
        <f>F18</f>
        <v>ジュニブルー</v>
      </c>
      <c r="R17" s="182"/>
      <c r="S17" s="182" t="str">
        <f>M18</f>
        <v>プレイフルISE</v>
      </c>
      <c r="T17" s="182"/>
      <c r="V17" s="11" t="s">
        <v>45</v>
      </c>
      <c r="W17" s="177">
        <v>0.5625</v>
      </c>
      <c r="X17" s="177"/>
      <c r="Y17" s="177"/>
      <c r="Z17" s="177"/>
      <c r="AA17" s="178" t="str">
        <f>V5</f>
        <v>七飯</v>
      </c>
      <c r="AB17" s="179"/>
      <c r="AC17" s="179"/>
      <c r="AD17" s="179"/>
      <c r="AE17" s="180" t="s">
        <v>43</v>
      </c>
      <c r="AF17" s="180"/>
      <c r="AG17" s="180"/>
      <c r="AH17" s="179" t="str">
        <f>V7</f>
        <v>サン・スポ</v>
      </c>
      <c r="AI17" s="179"/>
      <c r="AJ17" s="179"/>
      <c r="AK17" s="181"/>
      <c r="AL17" s="182" t="str">
        <f>AA18</f>
        <v>スクール</v>
      </c>
      <c r="AM17" s="182"/>
      <c r="AN17" s="182" t="str">
        <f>AH18</f>
        <v>八幡</v>
      </c>
      <c r="AO17" s="182"/>
    </row>
    <row r="18" spans="1:41" ht="24" customHeight="1" x14ac:dyDescent="0.4">
      <c r="A18" s="12" t="s">
        <v>46</v>
      </c>
      <c r="B18" s="154">
        <f>B17+TIME(0,25,0)</f>
        <v>0.42708333333333331</v>
      </c>
      <c r="C18" s="154"/>
      <c r="D18" s="154"/>
      <c r="E18" s="154"/>
      <c r="F18" s="156" t="str">
        <f>A9</f>
        <v>ジュニブルー</v>
      </c>
      <c r="G18" s="157"/>
      <c r="H18" s="157"/>
      <c r="I18" s="157"/>
      <c r="J18" s="196" t="s">
        <v>43</v>
      </c>
      <c r="K18" s="196"/>
      <c r="L18" s="196"/>
      <c r="M18" s="157" t="str">
        <f>A11</f>
        <v>プレイフルISE</v>
      </c>
      <c r="N18" s="157"/>
      <c r="O18" s="157"/>
      <c r="P18" s="158"/>
      <c r="Q18" s="155" t="str">
        <f>F17</f>
        <v>AVENDA 2ｎｄ</v>
      </c>
      <c r="R18" s="155"/>
      <c r="S18" s="155" t="str">
        <f>M17</f>
        <v>サン・スポ3rd</v>
      </c>
      <c r="T18" s="155"/>
      <c r="V18" s="12" t="s">
        <v>46</v>
      </c>
      <c r="W18" s="154">
        <f>W17+TIME(0,25,0)</f>
        <v>0.57986111111111116</v>
      </c>
      <c r="X18" s="154"/>
      <c r="Y18" s="154"/>
      <c r="Z18" s="154"/>
      <c r="AA18" s="156" t="str">
        <f>V9</f>
        <v>スクール</v>
      </c>
      <c r="AB18" s="157"/>
      <c r="AC18" s="157"/>
      <c r="AD18" s="157"/>
      <c r="AE18" s="196" t="s">
        <v>43</v>
      </c>
      <c r="AF18" s="196"/>
      <c r="AG18" s="196"/>
      <c r="AH18" s="157" t="str">
        <f>V11</f>
        <v>八幡</v>
      </c>
      <c r="AI18" s="157"/>
      <c r="AJ18" s="157"/>
      <c r="AK18" s="158"/>
      <c r="AL18" s="155" t="str">
        <f>AA17</f>
        <v>七飯</v>
      </c>
      <c r="AM18" s="155"/>
      <c r="AN18" s="155" t="str">
        <f>AH17</f>
        <v>サン・スポ</v>
      </c>
      <c r="AO18" s="155"/>
    </row>
    <row r="19" spans="1:41" ht="24" customHeight="1" x14ac:dyDescent="0.4">
      <c r="A19" s="13"/>
      <c r="B19" s="159"/>
      <c r="C19" s="159"/>
      <c r="D19" s="159"/>
      <c r="E19" s="159"/>
      <c r="F19" s="160"/>
      <c r="G19" s="161"/>
      <c r="H19" s="161"/>
      <c r="I19" s="161"/>
      <c r="J19" s="162"/>
      <c r="K19" s="162"/>
      <c r="L19" s="162"/>
      <c r="M19" s="161"/>
      <c r="N19" s="161"/>
      <c r="O19" s="161"/>
      <c r="P19" s="163"/>
      <c r="Q19" s="164"/>
      <c r="R19" s="160"/>
      <c r="S19" s="165"/>
      <c r="T19" s="166"/>
      <c r="V19" s="13"/>
      <c r="W19" s="159"/>
      <c r="X19" s="159"/>
      <c r="Y19" s="159"/>
      <c r="Z19" s="159"/>
      <c r="AA19" s="160"/>
      <c r="AB19" s="161"/>
      <c r="AC19" s="161"/>
      <c r="AD19" s="161"/>
      <c r="AE19" s="162"/>
      <c r="AF19" s="162"/>
      <c r="AG19" s="162"/>
      <c r="AH19" s="161"/>
      <c r="AI19" s="161"/>
      <c r="AJ19" s="161"/>
      <c r="AK19" s="163"/>
      <c r="AL19" s="164"/>
      <c r="AM19" s="160"/>
      <c r="AN19" s="165"/>
      <c r="AO19" s="166"/>
    </row>
    <row r="20" spans="1:41" ht="24" customHeight="1" x14ac:dyDescent="0.4">
      <c r="A20" s="12" t="s">
        <v>47</v>
      </c>
      <c r="B20" s="154">
        <f>B18+TIME(0,30,0)</f>
        <v>0.44791666666666663</v>
      </c>
      <c r="C20" s="154"/>
      <c r="D20" s="154"/>
      <c r="E20" s="154"/>
      <c r="F20" s="156" t="str">
        <f>A5</f>
        <v>AVENDA 2ｎｄ</v>
      </c>
      <c r="G20" s="157"/>
      <c r="H20" s="157"/>
      <c r="I20" s="157"/>
      <c r="J20" s="196" t="s">
        <v>43</v>
      </c>
      <c r="K20" s="196"/>
      <c r="L20" s="196"/>
      <c r="M20" s="157" t="str">
        <f>A9</f>
        <v>ジュニブルー</v>
      </c>
      <c r="N20" s="157"/>
      <c r="O20" s="157"/>
      <c r="P20" s="158"/>
      <c r="Q20" s="155" t="str">
        <f>F21</f>
        <v>サン・スポ3rd</v>
      </c>
      <c r="R20" s="155"/>
      <c r="S20" s="155" t="str">
        <f>M21</f>
        <v>プレイフルISE</v>
      </c>
      <c r="T20" s="155"/>
      <c r="V20" s="12" t="s">
        <v>47</v>
      </c>
      <c r="W20" s="154">
        <f>W18+TIME(0,30,0)</f>
        <v>0.60069444444444453</v>
      </c>
      <c r="X20" s="154"/>
      <c r="Y20" s="154"/>
      <c r="Z20" s="154"/>
      <c r="AA20" s="156" t="str">
        <f>V5</f>
        <v>七飯</v>
      </c>
      <c r="AB20" s="157"/>
      <c r="AC20" s="157"/>
      <c r="AD20" s="157"/>
      <c r="AE20" s="196" t="s">
        <v>43</v>
      </c>
      <c r="AF20" s="196"/>
      <c r="AG20" s="196"/>
      <c r="AH20" s="157" t="str">
        <f>V9</f>
        <v>スクール</v>
      </c>
      <c r="AI20" s="157"/>
      <c r="AJ20" s="157"/>
      <c r="AK20" s="158"/>
      <c r="AL20" s="155" t="str">
        <f>AA21</f>
        <v>サン・スポ</v>
      </c>
      <c r="AM20" s="155"/>
      <c r="AN20" s="155" t="str">
        <f>AH21</f>
        <v>八幡</v>
      </c>
      <c r="AO20" s="155"/>
    </row>
    <row r="21" spans="1:41" ht="24" customHeight="1" x14ac:dyDescent="0.4">
      <c r="A21" s="13" t="s">
        <v>77</v>
      </c>
      <c r="B21" s="159">
        <f>B20+TIME(0,25,)</f>
        <v>0.46527777777777773</v>
      </c>
      <c r="C21" s="159"/>
      <c r="D21" s="159"/>
      <c r="E21" s="159"/>
      <c r="F21" s="160" t="str">
        <f>A7</f>
        <v>サン・スポ3rd</v>
      </c>
      <c r="G21" s="161"/>
      <c r="H21" s="161"/>
      <c r="I21" s="161"/>
      <c r="J21" s="162" t="s">
        <v>43</v>
      </c>
      <c r="K21" s="162"/>
      <c r="L21" s="162"/>
      <c r="M21" s="161" t="str">
        <f>A11</f>
        <v>プレイフルISE</v>
      </c>
      <c r="N21" s="161"/>
      <c r="O21" s="161"/>
      <c r="P21" s="163"/>
      <c r="Q21" s="164" t="str">
        <f>F20</f>
        <v>AVENDA 2ｎｄ</v>
      </c>
      <c r="R21" s="164"/>
      <c r="S21" s="164" t="str">
        <f>M20</f>
        <v>ジュニブルー</v>
      </c>
      <c r="T21" s="164"/>
      <c r="V21" s="13" t="s">
        <v>77</v>
      </c>
      <c r="W21" s="159">
        <f>W20+TIME(0,25,)</f>
        <v>0.61805555555555569</v>
      </c>
      <c r="X21" s="159"/>
      <c r="Y21" s="159"/>
      <c r="Z21" s="159"/>
      <c r="AA21" s="160" t="str">
        <f>V7</f>
        <v>サン・スポ</v>
      </c>
      <c r="AB21" s="161"/>
      <c r="AC21" s="161"/>
      <c r="AD21" s="161"/>
      <c r="AE21" s="162" t="s">
        <v>43</v>
      </c>
      <c r="AF21" s="162"/>
      <c r="AG21" s="162"/>
      <c r="AH21" s="161" t="str">
        <f>V11</f>
        <v>八幡</v>
      </c>
      <c r="AI21" s="161"/>
      <c r="AJ21" s="161"/>
      <c r="AK21" s="163"/>
      <c r="AL21" s="164" t="str">
        <f>AA20</f>
        <v>七飯</v>
      </c>
      <c r="AM21" s="164"/>
      <c r="AN21" s="164" t="str">
        <f>AH20</f>
        <v>スクール</v>
      </c>
      <c r="AO21" s="164"/>
    </row>
    <row r="22" spans="1:41" ht="24" customHeight="1" x14ac:dyDescent="0.4">
      <c r="A22" s="12"/>
      <c r="B22" s="154"/>
      <c r="C22" s="154"/>
      <c r="D22" s="154"/>
      <c r="E22" s="154"/>
      <c r="F22" s="156"/>
      <c r="G22" s="157"/>
      <c r="H22" s="157"/>
      <c r="I22" s="157"/>
      <c r="J22" s="196"/>
      <c r="K22" s="196"/>
      <c r="L22" s="196"/>
      <c r="M22" s="157"/>
      <c r="N22" s="157"/>
      <c r="O22" s="157"/>
      <c r="P22" s="158"/>
      <c r="Q22" s="155"/>
      <c r="R22" s="155"/>
      <c r="S22" s="155"/>
      <c r="T22" s="155"/>
      <c r="V22" s="12"/>
      <c r="W22" s="154"/>
      <c r="X22" s="154"/>
      <c r="Y22" s="154"/>
      <c r="Z22" s="154"/>
      <c r="AA22" s="156"/>
      <c r="AB22" s="157"/>
      <c r="AC22" s="157"/>
      <c r="AD22" s="157"/>
      <c r="AE22" s="196"/>
      <c r="AF22" s="196"/>
      <c r="AG22" s="196"/>
      <c r="AH22" s="157"/>
      <c r="AI22" s="157"/>
      <c r="AJ22" s="157"/>
      <c r="AK22" s="158"/>
      <c r="AL22" s="155"/>
      <c r="AM22" s="155"/>
      <c r="AN22" s="155"/>
      <c r="AO22" s="155"/>
    </row>
    <row r="23" spans="1:41" ht="24" customHeight="1" x14ac:dyDescent="0.4">
      <c r="A23" s="13" t="s">
        <v>78</v>
      </c>
      <c r="B23" s="159">
        <f>B21+TIME(0,30,0)</f>
        <v>0.48611111111111105</v>
      </c>
      <c r="C23" s="159"/>
      <c r="D23" s="159"/>
      <c r="E23" s="159"/>
      <c r="F23" s="160" t="str">
        <f>A5</f>
        <v>AVENDA 2ｎｄ</v>
      </c>
      <c r="G23" s="161"/>
      <c r="H23" s="161"/>
      <c r="I23" s="161"/>
      <c r="J23" s="162" t="s">
        <v>43</v>
      </c>
      <c r="K23" s="162"/>
      <c r="L23" s="162"/>
      <c r="M23" s="161" t="str">
        <f>A11</f>
        <v>プレイフルISE</v>
      </c>
      <c r="N23" s="161"/>
      <c r="O23" s="161"/>
      <c r="P23" s="163"/>
      <c r="Q23" s="164" t="str">
        <f>F24</f>
        <v>サン・スポ3rd</v>
      </c>
      <c r="R23" s="164"/>
      <c r="S23" s="164" t="str">
        <f>M24</f>
        <v>ジュニブルー</v>
      </c>
      <c r="T23" s="164"/>
      <c r="V23" s="13" t="s">
        <v>78</v>
      </c>
      <c r="W23" s="159">
        <f>W21+TIME(0,30,0)</f>
        <v>0.63888888888888906</v>
      </c>
      <c r="X23" s="159"/>
      <c r="Y23" s="159"/>
      <c r="Z23" s="159"/>
      <c r="AA23" s="160" t="str">
        <f>V5</f>
        <v>七飯</v>
      </c>
      <c r="AB23" s="161"/>
      <c r="AC23" s="161"/>
      <c r="AD23" s="161"/>
      <c r="AE23" s="162" t="s">
        <v>43</v>
      </c>
      <c r="AF23" s="162"/>
      <c r="AG23" s="162"/>
      <c r="AH23" s="161" t="str">
        <f>V11</f>
        <v>八幡</v>
      </c>
      <c r="AI23" s="161"/>
      <c r="AJ23" s="161"/>
      <c r="AK23" s="163"/>
      <c r="AL23" s="164" t="str">
        <f>AA24</f>
        <v>サン・スポ</v>
      </c>
      <c r="AM23" s="164"/>
      <c r="AN23" s="164" t="str">
        <f>AH24</f>
        <v>スクール</v>
      </c>
      <c r="AO23" s="164"/>
    </row>
    <row r="24" spans="1:41" ht="24" customHeight="1" x14ac:dyDescent="0.4">
      <c r="A24" s="16" t="s">
        <v>79</v>
      </c>
      <c r="B24" s="198">
        <f>B23+TIME(0,25,0)</f>
        <v>0.50347222222222221</v>
      </c>
      <c r="C24" s="198"/>
      <c r="D24" s="198"/>
      <c r="E24" s="198"/>
      <c r="F24" s="199" t="str">
        <f>A7</f>
        <v>サン・スポ3rd</v>
      </c>
      <c r="G24" s="200"/>
      <c r="H24" s="200"/>
      <c r="I24" s="200"/>
      <c r="J24" s="201" t="s">
        <v>43</v>
      </c>
      <c r="K24" s="201"/>
      <c r="L24" s="201"/>
      <c r="M24" s="200" t="str">
        <f>A9</f>
        <v>ジュニブルー</v>
      </c>
      <c r="N24" s="200"/>
      <c r="O24" s="200"/>
      <c r="P24" s="202"/>
      <c r="Q24" s="203" t="str">
        <f>F23</f>
        <v>AVENDA 2ｎｄ</v>
      </c>
      <c r="R24" s="203"/>
      <c r="S24" s="203" t="str">
        <f>M23</f>
        <v>プレイフルISE</v>
      </c>
      <c r="T24" s="203"/>
      <c r="V24" s="16" t="s">
        <v>79</v>
      </c>
      <c r="W24" s="198">
        <f>W23+TIME(0,25,0)</f>
        <v>0.65625000000000022</v>
      </c>
      <c r="X24" s="198"/>
      <c r="Y24" s="198"/>
      <c r="Z24" s="198"/>
      <c r="AA24" s="199" t="str">
        <f>V7</f>
        <v>サン・スポ</v>
      </c>
      <c r="AB24" s="200"/>
      <c r="AC24" s="200"/>
      <c r="AD24" s="200"/>
      <c r="AE24" s="201" t="s">
        <v>43</v>
      </c>
      <c r="AF24" s="201"/>
      <c r="AG24" s="201"/>
      <c r="AH24" s="200" t="str">
        <f>V9</f>
        <v>スクール</v>
      </c>
      <c r="AI24" s="200"/>
      <c r="AJ24" s="200"/>
      <c r="AK24" s="202"/>
      <c r="AL24" s="203" t="str">
        <f>AA23</f>
        <v>七飯</v>
      </c>
      <c r="AM24" s="203"/>
      <c r="AN24" s="203" t="str">
        <f>AH23</f>
        <v>八幡</v>
      </c>
      <c r="AO24" s="203"/>
    </row>
  </sheetData>
  <mergeCells count="224">
    <mergeCell ref="AH23:AK23"/>
    <mergeCell ref="AL23:AM23"/>
    <mergeCell ref="AN23:AO23"/>
    <mergeCell ref="B24:E24"/>
    <mergeCell ref="F24:I24"/>
    <mergeCell ref="J24:L24"/>
    <mergeCell ref="M24:P24"/>
    <mergeCell ref="Q24:R24"/>
    <mergeCell ref="S24:T24"/>
    <mergeCell ref="W24:Z24"/>
    <mergeCell ref="AA24:AD24"/>
    <mergeCell ref="AE24:AG24"/>
    <mergeCell ref="AH24:AK24"/>
    <mergeCell ref="AL24:AM24"/>
    <mergeCell ref="AN24:AO24"/>
    <mergeCell ref="B23:E23"/>
    <mergeCell ref="F23:I23"/>
    <mergeCell ref="J23:L23"/>
    <mergeCell ref="M23:P23"/>
    <mergeCell ref="Q23:R23"/>
    <mergeCell ref="S23:T23"/>
    <mergeCell ref="W23:Z23"/>
    <mergeCell ref="AA23:AD23"/>
    <mergeCell ref="AE23:AG23"/>
    <mergeCell ref="AH21:AK21"/>
    <mergeCell ref="AL21:AM21"/>
    <mergeCell ref="AN21:AO21"/>
    <mergeCell ref="B22:E22"/>
    <mergeCell ref="F22:I22"/>
    <mergeCell ref="J22:L22"/>
    <mergeCell ref="M22:P22"/>
    <mergeCell ref="Q22:R22"/>
    <mergeCell ref="S22:T22"/>
    <mergeCell ref="W22:Z22"/>
    <mergeCell ref="AA22:AD22"/>
    <mergeCell ref="AE22:AG22"/>
    <mergeCell ref="AH22:AK22"/>
    <mergeCell ref="AL22:AM22"/>
    <mergeCell ref="AN22:AO22"/>
    <mergeCell ref="B21:E21"/>
    <mergeCell ref="F21:I21"/>
    <mergeCell ref="J21:L21"/>
    <mergeCell ref="M21:P21"/>
    <mergeCell ref="Q21:R21"/>
    <mergeCell ref="S21:T21"/>
    <mergeCell ref="W21:Z21"/>
    <mergeCell ref="AA21:AD21"/>
    <mergeCell ref="AE21:AG21"/>
    <mergeCell ref="AL11:AL12"/>
    <mergeCell ref="AM11:AM12"/>
    <mergeCell ref="AN11:AN12"/>
    <mergeCell ref="AO11:AO12"/>
    <mergeCell ref="F13:J13"/>
    <mergeCell ref="AA13:AE13"/>
    <mergeCell ref="B14:E14"/>
    <mergeCell ref="F14:J14"/>
    <mergeCell ref="L14:P14"/>
    <mergeCell ref="W14:Z14"/>
    <mergeCell ref="AA14:AE14"/>
    <mergeCell ref="AG14:AK14"/>
    <mergeCell ref="T11:T12"/>
    <mergeCell ref="V11:V12"/>
    <mergeCell ref="W11:Y11"/>
    <mergeCell ref="Z11:AB11"/>
    <mergeCell ref="AC11:AE11"/>
    <mergeCell ref="AF11:AH12"/>
    <mergeCell ref="AI11:AK12"/>
    <mergeCell ref="B13:E13"/>
    <mergeCell ref="L13:P13"/>
    <mergeCell ref="W13:Z13"/>
    <mergeCell ref="AG13:AK13"/>
    <mergeCell ref="A11:A12"/>
    <mergeCell ref="B11:D11"/>
    <mergeCell ref="E11:G11"/>
    <mergeCell ref="H11:J11"/>
    <mergeCell ref="K11:M12"/>
    <mergeCell ref="N11:P12"/>
    <mergeCell ref="Q11:Q12"/>
    <mergeCell ref="R11:R12"/>
    <mergeCell ref="S11:S12"/>
    <mergeCell ref="AO5:AO6"/>
    <mergeCell ref="K7:M7"/>
    <mergeCell ref="T7:T8"/>
    <mergeCell ref="AF7:AH7"/>
    <mergeCell ref="AO7:AO8"/>
    <mergeCell ref="K9:M9"/>
    <mergeCell ref="T9:T10"/>
    <mergeCell ref="AF9:AH9"/>
    <mergeCell ref="AO9:AO10"/>
    <mergeCell ref="AF5:AH5"/>
    <mergeCell ref="AC5:AE5"/>
    <mergeCell ref="AI5:AK6"/>
    <mergeCell ref="AL5:AL6"/>
    <mergeCell ref="AM5:AM6"/>
    <mergeCell ref="AN5:AN6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T3:T4"/>
    <mergeCell ref="AO3:AO4"/>
    <mergeCell ref="AI3:AK4"/>
    <mergeCell ref="AL3:AL4"/>
    <mergeCell ref="AM3:AM4"/>
    <mergeCell ref="AN3:AN4"/>
    <mergeCell ref="AC3:AE4"/>
    <mergeCell ref="AF3:AH4"/>
    <mergeCell ref="A5:A6"/>
    <mergeCell ref="B5:D6"/>
    <mergeCell ref="E5:G5"/>
    <mergeCell ref="H5:J5"/>
    <mergeCell ref="N5:P6"/>
    <mergeCell ref="S3:S4"/>
    <mergeCell ref="V3:V4"/>
    <mergeCell ref="W3:Y4"/>
    <mergeCell ref="Z3:AB4"/>
    <mergeCell ref="K5:M5"/>
    <mergeCell ref="T5:T6"/>
    <mergeCell ref="Q5:Q6"/>
    <mergeCell ref="R5:R6"/>
    <mergeCell ref="S5:S6"/>
    <mergeCell ref="V5:V6"/>
    <mergeCell ref="W5:Y6"/>
    <mergeCell ref="Z5:AB5"/>
    <mergeCell ref="A9:A10"/>
    <mergeCell ref="B9:D9"/>
    <mergeCell ref="E9:G9"/>
    <mergeCell ref="H9:J10"/>
    <mergeCell ref="N9:P10"/>
    <mergeCell ref="AC7:AE7"/>
    <mergeCell ref="AI7:AK8"/>
    <mergeCell ref="A7:A8"/>
    <mergeCell ref="B7:D7"/>
    <mergeCell ref="E7:G8"/>
    <mergeCell ref="H7:J7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AC9:AE10"/>
    <mergeCell ref="AI9:AK10"/>
    <mergeCell ref="B16:E16"/>
    <mergeCell ref="F16:I16"/>
    <mergeCell ref="J16:L16"/>
    <mergeCell ref="M16:P16"/>
    <mergeCell ref="Q16:R16"/>
    <mergeCell ref="S16:T16"/>
    <mergeCell ref="A15:P15"/>
    <mergeCell ref="V15:AK15"/>
    <mergeCell ref="W16:Z16"/>
    <mergeCell ref="AA16:AD16"/>
    <mergeCell ref="AE16:AG16"/>
    <mergeCell ref="AH16:AK16"/>
    <mergeCell ref="AL16:AM16"/>
    <mergeCell ref="AN16:AO16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Q17:R17"/>
    <mergeCell ref="S17:T17"/>
    <mergeCell ref="W17:Z17"/>
    <mergeCell ref="F17:I17"/>
    <mergeCell ref="J17:L17"/>
    <mergeCell ref="M17:P17"/>
    <mergeCell ref="AA17:AD17"/>
    <mergeCell ref="AE17:AG17"/>
    <mergeCell ref="AH17:AK17"/>
    <mergeCell ref="AE18:AG18"/>
    <mergeCell ref="AH18:AK18"/>
    <mergeCell ref="AL18:AM18"/>
    <mergeCell ref="AN18:AO18"/>
    <mergeCell ref="B19:E19"/>
    <mergeCell ref="Q19:R19"/>
    <mergeCell ref="S19:T19"/>
    <mergeCell ref="W19:Z19"/>
    <mergeCell ref="F19:I19"/>
    <mergeCell ref="J19:L19"/>
    <mergeCell ref="M19:P19"/>
    <mergeCell ref="AA19:AD19"/>
    <mergeCell ref="AE19:AG19"/>
    <mergeCell ref="AH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C2AD-DDAE-4369-A392-E916FE25CC42}">
  <dimension ref="A1:DH47"/>
  <sheetViews>
    <sheetView tabSelected="1" topLeftCell="A37" zoomScale="130" zoomScaleNormal="130" zoomScalePageLayoutView="120" workbookViewId="0">
      <selection activeCell="CY48" sqref="A1:CY48"/>
    </sheetView>
  </sheetViews>
  <sheetFormatPr defaultColWidth="0.875" defaultRowHeight="18" customHeight="1" x14ac:dyDescent="0.4"/>
  <cols>
    <col min="1" max="16384" width="0.875" style="17"/>
  </cols>
  <sheetData>
    <row r="1" spans="1:103" ht="18" customHeight="1" x14ac:dyDescent="0.4">
      <c r="A1" s="63" t="s">
        <v>197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</row>
    <row r="2" spans="1:103" ht="18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</row>
    <row r="3" spans="1:103" ht="9.9499999999999993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</row>
    <row r="4" spans="1:103" ht="18" customHeight="1" x14ac:dyDescent="0.4">
      <c r="A4" s="58" t="s">
        <v>105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</row>
    <row r="5" spans="1:103" ht="9.9499999999999993" customHeight="1" thickBot="1" x14ac:dyDescent="0.4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</row>
    <row r="6" spans="1:103" ht="18" customHeight="1" thickTop="1" thickBot="1" x14ac:dyDescent="0.45">
      <c r="AL6" s="65" t="s">
        <v>87</v>
      </c>
      <c r="AM6" s="66"/>
      <c r="AN6" s="66"/>
      <c r="AO6" s="66"/>
      <c r="AP6" s="66"/>
      <c r="AQ6" s="66"/>
      <c r="AR6" s="67"/>
      <c r="AS6" s="68" t="s">
        <v>50</v>
      </c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9"/>
      <c r="CB6" s="58" t="s">
        <v>88</v>
      </c>
      <c r="CC6" s="58"/>
      <c r="CD6" s="58"/>
      <c r="CE6" s="58"/>
      <c r="CF6" s="58"/>
      <c r="CG6" s="58"/>
      <c r="CH6" s="58"/>
      <c r="CI6" s="59" t="s">
        <v>29</v>
      </c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</row>
    <row r="7" spans="1:103" ht="18" customHeight="1" thickTop="1" thickBot="1" x14ac:dyDescent="0.45"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250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CB7" s="58" t="s">
        <v>89</v>
      </c>
      <c r="CC7" s="58"/>
      <c r="CD7" s="58"/>
      <c r="CE7" s="58"/>
      <c r="CF7" s="58"/>
      <c r="CG7" s="58"/>
      <c r="CH7" s="58"/>
      <c r="CI7" s="59" t="s">
        <v>171</v>
      </c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</row>
    <row r="8" spans="1:103" ht="18" customHeight="1" thickTop="1" x14ac:dyDescent="0.4">
      <c r="Z8" s="44"/>
      <c r="AV8" s="251" t="s">
        <v>200</v>
      </c>
      <c r="AW8" s="251"/>
      <c r="AX8" s="251"/>
      <c r="AY8" s="251"/>
      <c r="AZ8" s="60"/>
      <c r="BA8" s="60"/>
      <c r="BB8" s="60"/>
      <c r="BC8" s="60"/>
      <c r="BY8" s="53"/>
      <c r="CB8" s="58" t="s">
        <v>123</v>
      </c>
      <c r="CC8" s="58"/>
      <c r="CD8" s="58"/>
      <c r="CE8" s="58"/>
      <c r="CF8" s="58"/>
      <c r="CG8" s="58"/>
      <c r="CH8" s="58"/>
      <c r="CI8" s="59" t="s">
        <v>196</v>
      </c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</row>
    <row r="9" spans="1:103" ht="18" customHeight="1" thickBot="1" x14ac:dyDescent="0.45"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3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3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</row>
    <row r="10" spans="1:103" ht="8.25" customHeight="1" thickTop="1" x14ac:dyDescent="0.4">
      <c r="N10" s="44"/>
      <c r="O10" s="244" t="s">
        <v>199</v>
      </c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3"/>
      <c r="AM10" s="247"/>
      <c r="AN10" s="248"/>
      <c r="AO10" s="256" t="s">
        <v>171</v>
      </c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8"/>
      <c r="BL10" s="44"/>
      <c r="BM10" s="244" t="s">
        <v>198</v>
      </c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3"/>
    </row>
    <row r="11" spans="1:103" ht="8.25" customHeight="1" thickBot="1" x14ac:dyDescent="0.45">
      <c r="N11" s="44"/>
      <c r="O11" s="244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245"/>
      <c r="AM11" s="247"/>
      <c r="AN11" s="248"/>
      <c r="AO11" s="259"/>
      <c r="AP11" s="260"/>
      <c r="AQ11" s="260"/>
      <c r="AR11" s="260"/>
      <c r="AS11" s="260"/>
      <c r="AT11" s="260"/>
      <c r="AU11" s="260"/>
      <c r="AV11" s="260"/>
      <c r="AW11" s="260"/>
      <c r="AX11" s="260"/>
      <c r="AY11" s="260"/>
      <c r="AZ11" s="260"/>
      <c r="BA11" s="260"/>
      <c r="BB11" s="260"/>
      <c r="BC11" s="260"/>
      <c r="BD11" s="260"/>
      <c r="BE11" s="260"/>
      <c r="BF11" s="260"/>
      <c r="BG11" s="260"/>
      <c r="BH11" s="260"/>
      <c r="BI11" s="260"/>
      <c r="BJ11" s="260"/>
      <c r="BK11" s="261"/>
      <c r="BL11" s="44"/>
      <c r="BM11" s="244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245"/>
    </row>
    <row r="12" spans="1:103" ht="8.25" customHeight="1" thickBot="1" x14ac:dyDescent="0.45">
      <c r="N12" s="44"/>
      <c r="O12" s="252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262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4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45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3"/>
      <c r="BM12" s="255"/>
      <c r="BN12" s="255"/>
      <c r="BO12" s="255"/>
      <c r="BP12" s="255"/>
      <c r="BQ12" s="255"/>
      <c r="BR12" s="255"/>
      <c r="BS12" s="255"/>
      <c r="BT12" s="255"/>
      <c r="BU12" s="255"/>
      <c r="BV12" s="255"/>
      <c r="BW12" s="255"/>
      <c r="BX12" s="255"/>
      <c r="BY12" s="255"/>
      <c r="BZ12" s="254"/>
      <c r="CA12" s="57"/>
      <c r="CB12" s="57"/>
      <c r="CC12" s="57"/>
      <c r="CD12" s="57"/>
      <c r="CE12" s="57"/>
      <c r="CF12" s="57"/>
      <c r="CG12" s="57"/>
      <c r="CH12" s="57"/>
      <c r="CI12" s="57"/>
      <c r="CJ12" s="253"/>
    </row>
    <row r="13" spans="1:103" ht="14.25" customHeight="1" thickTop="1" thickBot="1" x14ac:dyDescent="0.4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50"/>
      <c r="O13" s="28"/>
      <c r="P13" s="28"/>
      <c r="Q13" s="28"/>
      <c r="R13" s="28"/>
      <c r="S13" s="28"/>
      <c r="T13" s="28"/>
      <c r="U13" s="28"/>
      <c r="V13" s="28"/>
      <c r="W13" s="32"/>
      <c r="X13" s="32"/>
      <c r="Y13" s="33"/>
      <c r="Z13" s="34"/>
      <c r="AA13" s="34"/>
      <c r="AB13" s="34"/>
      <c r="AC13" s="28"/>
      <c r="AD13" s="28"/>
      <c r="AE13" s="28"/>
      <c r="AF13" s="28"/>
      <c r="AG13" s="28"/>
      <c r="AH13" s="28"/>
      <c r="AI13" s="28"/>
      <c r="AJ13" s="28"/>
      <c r="AK13" s="28"/>
      <c r="AL13" s="50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46" t="s">
        <v>201</v>
      </c>
      <c r="AX13" s="246"/>
      <c r="AY13" s="246"/>
      <c r="AZ13" s="246"/>
      <c r="BA13" s="246"/>
      <c r="BB13" s="246"/>
      <c r="BC13" s="28"/>
      <c r="BD13" s="28"/>
      <c r="BE13" s="28"/>
      <c r="BF13" s="28"/>
      <c r="BG13" s="28"/>
      <c r="BH13" s="28"/>
      <c r="BI13" s="28"/>
      <c r="BJ13" s="28"/>
      <c r="BK13" s="28"/>
      <c r="BL13" s="50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31"/>
      <c r="BX13" s="31"/>
      <c r="BY13" s="31"/>
      <c r="BZ13" s="31"/>
      <c r="CA13" s="31"/>
      <c r="CB13" s="31"/>
      <c r="CC13" s="28"/>
      <c r="CD13" s="28"/>
      <c r="CE13" s="28"/>
      <c r="CF13" s="28"/>
      <c r="CG13" s="28"/>
      <c r="CH13" s="28"/>
      <c r="CI13" s="28"/>
      <c r="CJ13" s="50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</row>
    <row r="14" spans="1:103" ht="9.75" customHeight="1" thickBot="1" x14ac:dyDescent="0.45">
      <c r="I14" s="51"/>
      <c r="J14" s="51"/>
      <c r="K14" s="51"/>
      <c r="L14" s="51"/>
      <c r="M14" s="51"/>
      <c r="N14" s="52"/>
      <c r="W14" s="29"/>
      <c r="X14" s="29"/>
      <c r="Y14" s="23"/>
      <c r="Z14" s="23"/>
      <c r="AA14" s="23"/>
      <c r="AB14" s="23"/>
      <c r="AG14" s="51"/>
      <c r="AH14" s="51"/>
      <c r="AI14" s="51"/>
      <c r="AJ14" s="51"/>
      <c r="AK14" s="51"/>
      <c r="AL14" s="52"/>
      <c r="AM14" s="19"/>
      <c r="AN14" s="19"/>
      <c r="AO14" s="19"/>
      <c r="AP14" s="19"/>
      <c r="AQ14" s="19"/>
      <c r="AR14" s="19"/>
      <c r="AX14" s="23"/>
      <c r="AY14" s="23"/>
      <c r="AZ14" s="23"/>
      <c r="BA14" s="23"/>
      <c r="BG14" s="51"/>
      <c r="BH14" s="51"/>
      <c r="BI14" s="51"/>
      <c r="BJ14" s="51"/>
      <c r="BK14" s="51"/>
      <c r="BL14" s="52"/>
      <c r="BM14" s="19"/>
      <c r="BN14" s="19"/>
      <c r="BO14" s="19"/>
      <c r="BP14" s="19"/>
      <c r="BQ14" s="19"/>
      <c r="BR14" s="19"/>
      <c r="BW14" s="30"/>
      <c r="BX14" s="30"/>
      <c r="BY14" s="30"/>
      <c r="BZ14" s="30"/>
      <c r="CA14" s="30"/>
      <c r="CB14" s="30"/>
      <c r="CE14" s="51"/>
      <c r="CF14" s="51"/>
      <c r="CG14" s="51"/>
      <c r="CH14" s="51"/>
      <c r="CI14" s="51"/>
      <c r="CJ14" s="52"/>
      <c r="CK14" s="19"/>
      <c r="CL14" s="19"/>
      <c r="CM14" s="19"/>
      <c r="CN14" s="19"/>
      <c r="CO14" s="19"/>
      <c r="CP14" s="19"/>
    </row>
    <row r="15" spans="1:103" ht="18" customHeight="1" thickTop="1" x14ac:dyDescent="0.4">
      <c r="H15" s="44"/>
      <c r="I15" s="72" t="s">
        <v>188</v>
      </c>
      <c r="J15" s="62"/>
      <c r="K15" s="62"/>
      <c r="L15" s="62"/>
      <c r="M15" s="62"/>
      <c r="N15" s="62"/>
      <c r="O15" s="61"/>
      <c r="P15" s="61"/>
      <c r="Q15" s="61"/>
      <c r="R15" s="61"/>
      <c r="S15" s="61"/>
      <c r="T15" s="79"/>
      <c r="AF15" s="44"/>
      <c r="AG15" s="72" t="s">
        <v>189</v>
      </c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80"/>
      <c r="AV15" s="81"/>
      <c r="AW15" s="81"/>
      <c r="AX15" s="82"/>
      <c r="AY15" s="83"/>
      <c r="AZ15" s="83"/>
      <c r="BA15" s="83"/>
      <c r="BF15" s="44"/>
      <c r="BG15" s="76" t="s">
        <v>191</v>
      </c>
      <c r="BH15" s="76"/>
      <c r="BI15" s="76"/>
      <c r="BJ15" s="76"/>
      <c r="BK15" s="76"/>
      <c r="BL15" s="76"/>
      <c r="BM15" s="60"/>
      <c r="BN15" s="60"/>
      <c r="BO15" s="60"/>
      <c r="BP15" s="60"/>
      <c r="BQ15" s="60"/>
      <c r="BR15" s="77"/>
      <c r="CD15" s="44"/>
      <c r="CE15" s="70" t="s">
        <v>190</v>
      </c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1"/>
    </row>
    <row r="16" spans="1:103" ht="18" customHeight="1" x14ac:dyDescent="0.4">
      <c r="H16" s="44"/>
      <c r="T16" s="44"/>
      <c r="AD16" s="23"/>
      <c r="AE16" s="23"/>
      <c r="AF16" s="46"/>
      <c r="AG16" s="23"/>
      <c r="AH16" s="23"/>
      <c r="AI16" s="23"/>
      <c r="AR16" s="44"/>
      <c r="BF16" s="44"/>
      <c r="BR16" s="44"/>
      <c r="CD16" s="44"/>
      <c r="CP16" s="44"/>
    </row>
    <row r="17" spans="1:103" ht="18" customHeight="1" thickBot="1" x14ac:dyDescent="0.45">
      <c r="F17" s="42"/>
      <c r="G17" s="42"/>
      <c r="H17" s="43"/>
      <c r="R17" s="19"/>
      <c r="S17" s="19"/>
      <c r="T17" s="45"/>
      <c r="U17" s="41"/>
      <c r="V17" s="42"/>
      <c r="W17" s="42"/>
      <c r="AD17" s="23"/>
      <c r="AE17" s="23"/>
      <c r="AF17" s="47"/>
      <c r="AG17" s="48"/>
      <c r="AH17" s="49"/>
      <c r="AI17" s="49"/>
      <c r="AP17" s="42"/>
      <c r="AQ17" s="42"/>
      <c r="AR17" s="43"/>
      <c r="AS17" s="19"/>
      <c r="AT17" s="19"/>
      <c r="AU17" s="19"/>
      <c r="BD17" s="42"/>
      <c r="BE17" s="42"/>
      <c r="BF17" s="43"/>
      <c r="BG17" s="19"/>
      <c r="BH17" s="19"/>
      <c r="BI17" s="19"/>
      <c r="BP17" s="19"/>
      <c r="BQ17" s="19"/>
      <c r="BR17" s="45"/>
      <c r="BS17" s="41"/>
      <c r="BT17" s="42"/>
      <c r="BU17" s="42"/>
      <c r="CB17" s="42"/>
      <c r="CC17" s="42"/>
      <c r="CD17" s="43"/>
      <c r="CN17" s="19"/>
      <c r="CO17" s="19"/>
      <c r="CP17" s="45"/>
      <c r="CQ17" s="41"/>
      <c r="CR17" s="42"/>
      <c r="CS17" s="42"/>
    </row>
    <row r="18" spans="1:103" ht="18" customHeight="1" thickTop="1" x14ac:dyDescent="0.4">
      <c r="E18" s="44"/>
      <c r="F18" s="72" t="s">
        <v>184</v>
      </c>
      <c r="G18" s="62"/>
      <c r="H18" s="62"/>
      <c r="I18" s="61"/>
      <c r="J18" s="61"/>
      <c r="K18" s="75"/>
      <c r="L18" s="23"/>
      <c r="Q18" s="22"/>
      <c r="R18" s="72" t="s">
        <v>185</v>
      </c>
      <c r="S18" s="62"/>
      <c r="T18" s="62"/>
      <c r="U18" s="62"/>
      <c r="V18" s="62"/>
      <c r="W18" s="73"/>
      <c r="X18" s="23"/>
      <c r="Y18" s="23"/>
      <c r="AC18" s="22"/>
      <c r="AD18" s="120" t="s">
        <v>186</v>
      </c>
      <c r="AE18" s="61"/>
      <c r="AF18" s="61"/>
      <c r="AG18" s="62"/>
      <c r="AH18" s="62"/>
      <c r="AI18" s="73"/>
      <c r="AO18" s="44"/>
      <c r="AP18" s="84" t="s">
        <v>187</v>
      </c>
      <c r="AQ18" s="84"/>
      <c r="AR18" s="84"/>
      <c r="AS18" s="85"/>
      <c r="AT18" s="85"/>
      <c r="AU18" s="86"/>
      <c r="BB18" s="23"/>
      <c r="BC18" s="46"/>
      <c r="BD18" s="72" t="s">
        <v>191</v>
      </c>
      <c r="BE18" s="62"/>
      <c r="BF18" s="62"/>
      <c r="BG18" s="62"/>
      <c r="BH18" s="62"/>
      <c r="BI18" s="74"/>
      <c r="BO18" s="22"/>
      <c r="BP18" s="72" t="s">
        <v>192</v>
      </c>
      <c r="BQ18" s="62"/>
      <c r="BR18" s="62"/>
      <c r="BS18" s="62"/>
      <c r="BT18" s="62"/>
      <c r="BU18" s="73"/>
      <c r="CA18" s="44"/>
      <c r="CB18" s="72" t="s">
        <v>193</v>
      </c>
      <c r="CC18" s="62"/>
      <c r="CD18" s="62"/>
      <c r="CE18" s="61"/>
      <c r="CF18" s="61"/>
      <c r="CG18" s="75"/>
      <c r="CH18" s="23"/>
      <c r="CM18" s="22"/>
      <c r="CN18" s="72" t="s">
        <v>194</v>
      </c>
      <c r="CO18" s="62"/>
      <c r="CP18" s="62"/>
      <c r="CQ18" s="62"/>
      <c r="CR18" s="62"/>
      <c r="CS18" s="73"/>
    </row>
    <row r="19" spans="1:103" ht="18" customHeight="1" x14ac:dyDescent="0.4">
      <c r="E19" s="45"/>
      <c r="F19" s="19"/>
      <c r="G19" s="19"/>
      <c r="J19" s="19"/>
      <c r="K19" s="20"/>
      <c r="Q19" s="20"/>
      <c r="W19" s="45"/>
      <c r="AC19" s="20"/>
      <c r="AI19" s="45"/>
      <c r="AO19" s="45"/>
      <c r="AP19" s="84"/>
      <c r="AQ19" s="84"/>
      <c r="AR19" s="84"/>
      <c r="AS19" s="84"/>
      <c r="AT19" s="84"/>
      <c r="AU19" s="87"/>
      <c r="BC19" s="45"/>
      <c r="BI19" s="20"/>
      <c r="BO19" s="19"/>
      <c r="BP19" s="21"/>
      <c r="BU19" s="45"/>
      <c r="CA19" s="45"/>
      <c r="CB19" s="19"/>
      <c r="CG19" s="20"/>
      <c r="CM19" s="20"/>
      <c r="CS19" s="45"/>
    </row>
    <row r="20" spans="1:103" ht="18" customHeight="1" x14ac:dyDescent="0.4">
      <c r="D20" s="78" t="s">
        <v>12</v>
      </c>
      <c r="E20" s="78"/>
      <c r="F20" s="89"/>
      <c r="G20" s="89"/>
      <c r="J20" s="89" t="s">
        <v>13</v>
      </c>
      <c r="K20" s="89"/>
      <c r="L20" s="78"/>
      <c r="M20" s="78"/>
      <c r="P20" s="78" t="s">
        <v>14</v>
      </c>
      <c r="Q20" s="78"/>
      <c r="R20" s="78"/>
      <c r="S20" s="78"/>
      <c r="V20" s="78" t="s">
        <v>15</v>
      </c>
      <c r="W20" s="78"/>
      <c r="X20" s="78"/>
      <c r="Y20" s="78"/>
      <c r="AB20" s="78" t="s">
        <v>16</v>
      </c>
      <c r="AC20" s="78"/>
      <c r="AD20" s="78"/>
      <c r="AE20" s="78"/>
      <c r="AH20" s="78" t="s">
        <v>17</v>
      </c>
      <c r="AI20" s="78"/>
      <c r="AJ20" s="78"/>
      <c r="AK20" s="78"/>
      <c r="AN20" s="78" t="s">
        <v>18</v>
      </c>
      <c r="AO20" s="78"/>
      <c r="AP20" s="78"/>
      <c r="AQ20" s="78"/>
      <c r="AT20" s="78" t="s">
        <v>19</v>
      </c>
      <c r="AU20" s="78"/>
      <c r="AV20" s="78"/>
      <c r="AW20" s="78"/>
      <c r="BB20" s="78" t="s">
        <v>20</v>
      </c>
      <c r="BC20" s="78"/>
      <c r="BD20" s="78"/>
      <c r="BE20" s="78"/>
      <c r="BH20" s="78" t="s">
        <v>21</v>
      </c>
      <c r="BI20" s="78"/>
      <c r="BJ20" s="78"/>
      <c r="BK20" s="78"/>
      <c r="BN20" s="78" t="s">
        <v>22</v>
      </c>
      <c r="BO20" s="78"/>
      <c r="BP20" s="78"/>
      <c r="BQ20" s="78"/>
      <c r="BT20" s="78" t="s">
        <v>23</v>
      </c>
      <c r="BU20" s="78"/>
      <c r="BV20" s="78"/>
      <c r="BW20" s="78"/>
      <c r="BZ20" s="78" t="s">
        <v>24</v>
      </c>
      <c r="CA20" s="78"/>
      <c r="CB20" s="78"/>
      <c r="CC20" s="78"/>
      <c r="CF20" s="78" t="s">
        <v>25</v>
      </c>
      <c r="CG20" s="78"/>
      <c r="CH20" s="78"/>
      <c r="CI20" s="78"/>
      <c r="CL20" s="78" t="s">
        <v>26</v>
      </c>
      <c r="CM20" s="78"/>
      <c r="CN20" s="78"/>
      <c r="CO20" s="78"/>
      <c r="CR20" s="78" t="s">
        <v>27</v>
      </c>
      <c r="CS20" s="78"/>
      <c r="CT20" s="78"/>
      <c r="CU20" s="78"/>
    </row>
    <row r="21" spans="1:103" ht="18" customHeight="1" x14ac:dyDescent="0.4">
      <c r="D21" s="88" t="s">
        <v>50</v>
      </c>
      <c r="E21" s="88"/>
      <c r="F21" s="88"/>
      <c r="G21" s="88"/>
      <c r="H21" s="24"/>
      <c r="I21" s="24"/>
      <c r="J21" s="88" t="s">
        <v>174</v>
      </c>
      <c r="K21" s="88"/>
      <c r="L21" s="88"/>
      <c r="M21" s="88"/>
      <c r="N21" s="24"/>
      <c r="O21" s="24"/>
      <c r="P21" s="88" t="s">
        <v>165</v>
      </c>
      <c r="Q21" s="88"/>
      <c r="R21" s="88"/>
      <c r="S21" s="88"/>
      <c r="T21" s="24"/>
      <c r="U21" s="24"/>
      <c r="V21" s="88" t="s">
        <v>172</v>
      </c>
      <c r="W21" s="88"/>
      <c r="X21" s="88"/>
      <c r="Y21" s="88"/>
      <c r="Z21" s="24"/>
      <c r="AA21" s="24"/>
      <c r="AB21" s="88" t="s">
        <v>175</v>
      </c>
      <c r="AC21" s="88"/>
      <c r="AD21" s="88"/>
      <c r="AE21" s="88"/>
      <c r="AF21" s="24"/>
      <c r="AG21" s="24"/>
      <c r="AH21" s="88" t="s">
        <v>170</v>
      </c>
      <c r="AI21" s="88"/>
      <c r="AJ21" s="88"/>
      <c r="AK21" s="88"/>
      <c r="AL21" s="24"/>
      <c r="AM21" s="24"/>
      <c r="AN21" s="88" t="s">
        <v>168</v>
      </c>
      <c r="AO21" s="88"/>
      <c r="AP21" s="88"/>
      <c r="AQ21" s="88"/>
      <c r="AR21" s="24"/>
      <c r="AS21" s="24"/>
      <c r="AT21" s="88" t="s">
        <v>169</v>
      </c>
      <c r="AU21" s="88"/>
      <c r="AV21" s="88"/>
      <c r="AW21" s="88"/>
      <c r="AX21" s="24"/>
      <c r="AY21" s="24"/>
      <c r="AZ21" s="24"/>
      <c r="BA21" s="24"/>
      <c r="BB21" s="88" t="s">
        <v>29</v>
      </c>
      <c r="BC21" s="88"/>
      <c r="BD21" s="88"/>
      <c r="BE21" s="88"/>
      <c r="BF21" s="24"/>
      <c r="BG21" s="24"/>
      <c r="BH21" s="88" t="s">
        <v>167</v>
      </c>
      <c r="BI21" s="88"/>
      <c r="BJ21" s="88"/>
      <c r="BK21" s="88"/>
      <c r="BL21" s="24"/>
      <c r="BM21" s="24"/>
      <c r="BN21" s="88" t="s">
        <v>51</v>
      </c>
      <c r="BO21" s="88"/>
      <c r="BP21" s="88"/>
      <c r="BQ21" s="88"/>
      <c r="BR21" s="24"/>
      <c r="BS21" s="24"/>
      <c r="BT21" s="88" t="s">
        <v>166</v>
      </c>
      <c r="BU21" s="88"/>
      <c r="BV21" s="88"/>
      <c r="BW21" s="88"/>
      <c r="BX21" s="24"/>
      <c r="BY21" s="24"/>
      <c r="BZ21" s="88" t="s">
        <v>171</v>
      </c>
      <c r="CA21" s="88"/>
      <c r="CB21" s="88"/>
      <c r="CC21" s="88"/>
      <c r="CD21" s="24"/>
      <c r="CE21" s="24"/>
      <c r="CF21" s="88" t="s">
        <v>159</v>
      </c>
      <c r="CG21" s="88"/>
      <c r="CH21" s="88"/>
      <c r="CI21" s="88"/>
      <c r="CJ21" s="24"/>
      <c r="CK21" s="24"/>
      <c r="CL21" s="88" t="s">
        <v>173</v>
      </c>
      <c r="CM21" s="88"/>
      <c r="CN21" s="88"/>
      <c r="CO21" s="88"/>
      <c r="CP21" s="24"/>
      <c r="CQ21" s="24"/>
      <c r="CR21" s="88" t="s">
        <v>164</v>
      </c>
      <c r="CS21" s="88"/>
      <c r="CT21" s="88"/>
      <c r="CU21" s="88"/>
      <c r="CV21" s="25"/>
    </row>
    <row r="22" spans="1:103" ht="18" customHeight="1" x14ac:dyDescent="0.4">
      <c r="D22" s="88"/>
      <c r="E22" s="88"/>
      <c r="F22" s="88"/>
      <c r="G22" s="88"/>
      <c r="H22" s="24"/>
      <c r="I22" s="24"/>
      <c r="J22" s="88"/>
      <c r="K22" s="88"/>
      <c r="L22" s="88"/>
      <c r="M22" s="88"/>
      <c r="N22" s="24"/>
      <c r="O22" s="24"/>
      <c r="P22" s="88"/>
      <c r="Q22" s="88"/>
      <c r="R22" s="88"/>
      <c r="S22" s="88"/>
      <c r="T22" s="24"/>
      <c r="U22" s="24"/>
      <c r="V22" s="88"/>
      <c r="W22" s="88"/>
      <c r="X22" s="88"/>
      <c r="Y22" s="88"/>
      <c r="Z22" s="24"/>
      <c r="AA22" s="24"/>
      <c r="AB22" s="88"/>
      <c r="AC22" s="88"/>
      <c r="AD22" s="88"/>
      <c r="AE22" s="88"/>
      <c r="AF22" s="24"/>
      <c r="AG22" s="24"/>
      <c r="AH22" s="88"/>
      <c r="AI22" s="88"/>
      <c r="AJ22" s="88"/>
      <c r="AK22" s="88"/>
      <c r="AL22" s="24"/>
      <c r="AM22" s="24"/>
      <c r="AN22" s="88"/>
      <c r="AO22" s="88"/>
      <c r="AP22" s="88"/>
      <c r="AQ22" s="88"/>
      <c r="AR22" s="24"/>
      <c r="AS22" s="24"/>
      <c r="AT22" s="88"/>
      <c r="AU22" s="88"/>
      <c r="AV22" s="88"/>
      <c r="AW22" s="88"/>
      <c r="AX22" s="24"/>
      <c r="AY22" s="24"/>
      <c r="AZ22" s="24"/>
      <c r="BA22" s="24"/>
      <c r="BB22" s="88"/>
      <c r="BC22" s="88"/>
      <c r="BD22" s="88"/>
      <c r="BE22" s="88"/>
      <c r="BF22" s="24"/>
      <c r="BG22" s="24"/>
      <c r="BH22" s="88"/>
      <c r="BI22" s="88"/>
      <c r="BJ22" s="88"/>
      <c r="BK22" s="88"/>
      <c r="BL22" s="24"/>
      <c r="BM22" s="24"/>
      <c r="BN22" s="88"/>
      <c r="BO22" s="88"/>
      <c r="BP22" s="88"/>
      <c r="BQ22" s="88"/>
      <c r="BR22" s="24"/>
      <c r="BS22" s="24"/>
      <c r="BT22" s="88"/>
      <c r="BU22" s="88"/>
      <c r="BV22" s="88"/>
      <c r="BW22" s="88"/>
      <c r="BX22" s="24"/>
      <c r="BY22" s="24"/>
      <c r="BZ22" s="88"/>
      <c r="CA22" s="88"/>
      <c r="CB22" s="88"/>
      <c r="CC22" s="88"/>
      <c r="CD22" s="24"/>
      <c r="CE22" s="24"/>
      <c r="CF22" s="88"/>
      <c r="CG22" s="88"/>
      <c r="CH22" s="88"/>
      <c r="CI22" s="88"/>
      <c r="CJ22" s="24"/>
      <c r="CK22" s="24"/>
      <c r="CL22" s="88"/>
      <c r="CM22" s="88"/>
      <c r="CN22" s="88"/>
      <c r="CO22" s="88"/>
      <c r="CP22" s="24"/>
      <c r="CQ22" s="24"/>
      <c r="CR22" s="88"/>
      <c r="CS22" s="88"/>
      <c r="CT22" s="88"/>
      <c r="CU22" s="88"/>
      <c r="CV22" s="25"/>
    </row>
    <row r="23" spans="1:103" ht="18" customHeight="1" x14ac:dyDescent="0.4">
      <c r="D23" s="88"/>
      <c r="E23" s="88"/>
      <c r="F23" s="88"/>
      <c r="G23" s="88"/>
      <c r="H23" s="24"/>
      <c r="I23" s="24"/>
      <c r="J23" s="88"/>
      <c r="K23" s="88"/>
      <c r="L23" s="88"/>
      <c r="M23" s="88"/>
      <c r="N23" s="24"/>
      <c r="O23" s="24"/>
      <c r="P23" s="88"/>
      <c r="Q23" s="88"/>
      <c r="R23" s="88"/>
      <c r="S23" s="88"/>
      <c r="T23" s="24"/>
      <c r="U23" s="24"/>
      <c r="V23" s="88"/>
      <c r="W23" s="88"/>
      <c r="X23" s="88"/>
      <c r="Y23" s="88"/>
      <c r="Z23" s="24"/>
      <c r="AA23" s="24"/>
      <c r="AB23" s="88"/>
      <c r="AC23" s="88"/>
      <c r="AD23" s="88"/>
      <c r="AE23" s="88"/>
      <c r="AF23" s="24"/>
      <c r="AG23" s="24"/>
      <c r="AH23" s="88"/>
      <c r="AI23" s="88"/>
      <c r="AJ23" s="88"/>
      <c r="AK23" s="88"/>
      <c r="AL23" s="24"/>
      <c r="AM23" s="24"/>
      <c r="AN23" s="88"/>
      <c r="AO23" s="88"/>
      <c r="AP23" s="88"/>
      <c r="AQ23" s="88"/>
      <c r="AR23" s="24"/>
      <c r="AS23" s="24"/>
      <c r="AT23" s="88"/>
      <c r="AU23" s="88"/>
      <c r="AV23" s="88"/>
      <c r="AW23" s="88"/>
      <c r="AX23" s="24"/>
      <c r="AY23" s="24"/>
      <c r="AZ23" s="24"/>
      <c r="BA23" s="24"/>
      <c r="BB23" s="88"/>
      <c r="BC23" s="88"/>
      <c r="BD23" s="88"/>
      <c r="BE23" s="88"/>
      <c r="BF23" s="24"/>
      <c r="BG23" s="24"/>
      <c r="BH23" s="88"/>
      <c r="BI23" s="88"/>
      <c r="BJ23" s="88"/>
      <c r="BK23" s="88"/>
      <c r="BL23" s="24"/>
      <c r="BM23" s="24"/>
      <c r="BN23" s="88"/>
      <c r="BO23" s="88"/>
      <c r="BP23" s="88"/>
      <c r="BQ23" s="88"/>
      <c r="BR23" s="24"/>
      <c r="BS23" s="24"/>
      <c r="BT23" s="88"/>
      <c r="BU23" s="88"/>
      <c r="BV23" s="88"/>
      <c r="BW23" s="88"/>
      <c r="BX23" s="24"/>
      <c r="BY23" s="24"/>
      <c r="BZ23" s="88"/>
      <c r="CA23" s="88"/>
      <c r="CB23" s="88"/>
      <c r="CC23" s="88"/>
      <c r="CD23" s="24"/>
      <c r="CE23" s="24"/>
      <c r="CF23" s="88"/>
      <c r="CG23" s="88"/>
      <c r="CH23" s="88"/>
      <c r="CI23" s="88"/>
      <c r="CJ23" s="24"/>
      <c r="CK23" s="24"/>
      <c r="CL23" s="88"/>
      <c r="CM23" s="88"/>
      <c r="CN23" s="88"/>
      <c r="CO23" s="88"/>
      <c r="CP23" s="24"/>
      <c r="CQ23" s="24"/>
      <c r="CR23" s="88"/>
      <c r="CS23" s="88"/>
      <c r="CT23" s="88"/>
      <c r="CU23" s="88"/>
      <c r="CV23" s="25"/>
    </row>
    <row r="24" spans="1:103" ht="18" customHeight="1" x14ac:dyDescent="0.4">
      <c r="D24" s="88"/>
      <c r="E24" s="88"/>
      <c r="F24" s="88"/>
      <c r="G24" s="88"/>
      <c r="H24" s="24"/>
      <c r="I24" s="24"/>
      <c r="J24" s="88"/>
      <c r="K24" s="88"/>
      <c r="L24" s="88"/>
      <c r="M24" s="88"/>
      <c r="N24" s="24"/>
      <c r="O24" s="24"/>
      <c r="P24" s="88"/>
      <c r="Q24" s="88"/>
      <c r="R24" s="88"/>
      <c r="S24" s="88"/>
      <c r="T24" s="24"/>
      <c r="U24" s="24"/>
      <c r="V24" s="88"/>
      <c r="W24" s="88"/>
      <c r="X24" s="88"/>
      <c r="Y24" s="88"/>
      <c r="Z24" s="24"/>
      <c r="AA24" s="24"/>
      <c r="AB24" s="88"/>
      <c r="AC24" s="88"/>
      <c r="AD24" s="88"/>
      <c r="AE24" s="88"/>
      <c r="AF24" s="24"/>
      <c r="AG24" s="24"/>
      <c r="AH24" s="88"/>
      <c r="AI24" s="88"/>
      <c r="AJ24" s="88"/>
      <c r="AK24" s="88"/>
      <c r="AL24" s="24"/>
      <c r="AM24" s="24"/>
      <c r="AN24" s="88"/>
      <c r="AO24" s="88"/>
      <c r="AP24" s="88"/>
      <c r="AQ24" s="88"/>
      <c r="AR24" s="24"/>
      <c r="AS24" s="24"/>
      <c r="AT24" s="88"/>
      <c r="AU24" s="88"/>
      <c r="AV24" s="88"/>
      <c r="AW24" s="88"/>
      <c r="AX24" s="24"/>
      <c r="AY24" s="24"/>
      <c r="AZ24" s="24"/>
      <c r="BA24" s="24"/>
      <c r="BB24" s="88"/>
      <c r="BC24" s="88"/>
      <c r="BD24" s="88"/>
      <c r="BE24" s="88"/>
      <c r="BF24" s="24"/>
      <c r="BG24" s="24"/>
      <c r="BH24" s="88"/>
      <c r="BI24" s="88"/>
      <c r="BJ24" s="88"/>
      <c r="BK24" s="88"/>
      <c r="BL24" s="24"/>
      <c r="BM24" s="24"/>
      <c r="BN24" s="88"/>
      <c r="BO24" s="88"/>
      <c r="BP24" s="88"/>
      <c r="BQ24" s="88"/>
      <c r="BR24" s="24"/>
      <c r="BS24" s="24"/>
      <c r="BT24" s="88"/>
      <c r="BU24" s="88"/>
      <c r="BV24" s="88"/>
      <c r="BW24" s="88"/>
      <c r="BX24" s="24"/>
      <c r="BY24" s="24"/>
      <c r="BZ24" s="88"/>
      <c r="CA24" s="88"/>
      <c r="CB24" s="88"/>
      <c r="CC24" s="88"/>
      <c r="CD24" s="24"/>
      <c r="CE24" s="24"/>
      <c r="CF24" s="88"/>
      <c r="CG24" s="88"/>
      <c r="CH24" s="88"/>
      <c r="CI24" s="88"/>
      <c r="CJ24" s="24"/>
      <c r="CK24" s="24"/>
      <c r="CL24" s="88"/>
      <c r="CM24" s="88"/>
      <c r="CN24" s="88"/>
      <c r="CO24" s="88"/>
      <c r="CP24" s="24"/>
      <c r="CQ24" s="24"/>
      <c r="CR24" s="88"/>
      <c r="CS24" s="88"/>
      <c r="CT24" s="88"/>
      <c r="CU24" s="88"/>
      <c r="CV24" s="25"/>
    </row>
    <row r="25" spans="1:103" ht="18" customHeight="1" x14ac:dyDescent="0.4">
      <c r="D25" s="88"/>
      <c r="E25" s="88"/>
      <c r="F25" s="88"/>
      <c r="G25" s="88"/>
      <c r="H25" s="24"/>
      <c r="I25" s="24"/>
      <c r="J25" s="88"/>
      <c r="K25" s="88"/>
      <c r="L25" s="88"/>
      <c r="M25" s="88"/>
      <c r="N25" s="24"/>
      <c r="O25" s="24"/>
      <c r="P25" s="88"/>
      <c r="Q25" s="88"/>
      <c r="R25" s="88"/>
      <c r="S25" s="88"/>
      <c r="T25" s="24"/>
      <c r="U25" s="24"/>
      <c r="V25" s="88"/>
      <c r="W25" s="88"/>
      <c r="X25" s="88"/>
      <c r="Y25" s="88"/>
      <c r="Z25" s="24"/>
      <c r="AA25" s="24"/>
      <c r="AB25" s="88"/>
      <c r="AC25" s="88"/>
      <c r="AD25" s="88"/>
      <c r="AE25" s="88"/>
      <c r="AF25" s="24"/>
      <c r="AG25" s="24"/>
      <c r="AH25" s="88"/>
      <c r="AI25" s="88"/>
      <c r="AJ25" s="88"/>
      <c r="AK25" s="88"/>
      <c r="AL25" s="24"/>
      <c r="AM25" s="24"/>
      <c r="AN25" s="88"/>
      <c r="AO25" s="88"/>
      <c r="AP25" s="88"/>
      <c r="AQ25" s="88"/>
      <c r="AR25" s="24"/>
      <c r="AS25" s="24"/>
      <c r="AT25" s="88"/>
      <c r="AU25" s="88"/>
      <c r="AV25" s="88"/>
      <c r="AW25" s="88"/>
      <c r="AX25" s="24"/>
      <c r="AY25" s="24"/>
      <c r="AZ25" s="24"/>
      <c r="BA25" s="24"/>
      <c r="BB25" s="88"/>
      <c r="BC25" s="88"/>
      <c r="BD25" s="88"/>
      <c r="BE25" s="88"/>
      <c r="BF25" s="24"/>
      <c r="BG25" s="24"/>
      <c r="BH25" s="88"/>
      <c r="BI25" s="88"/>
      <c r="BJ25" s="88"/>
      <c r="BK25" s="88"/>
      <c r="BL25" s="24"/>
      <c r="BM25" s="24"/>
      <c r="BN25" s="88"/>
      <c r="BO25" s="88"/>
      <c r="BP25" s="88"/>
      <c r="BQ25" s="88"/>
      <c r="BR25" s="24"/>
      <c r="BS25" s="24"/>
      <c r="BT25" s="88"/>
      <c r="BU25" s="88"/>
      <c r="BV25" s="88"/>
      <c r="BW25" s="88"/>
      <c r="BX25" s="24"/>
      <c r="BY25" s="24"/>
      <c r="BZ25" s="88"/>
      <c r="CA25" s="88"/>
      <c r="CB25" s="88"/>
      <c r="CC25" s="88"/>
      <c r="CD25" s="24"/>
      <c r="CE25" s="24"/>
      <c r="CF25" s="88"/>
      <c r="CG25" s="88"/>
      <c r="CH25" s="88"/>
      <c r="CI25" s="88"/>
      <c r="CJ25" s="24"/>
      <c r="CK25" s="24"/>
      <c r="CL25" s="88"/>
      <c r="CM25" s="88"/>
      <c r="CN25" s="88"/>
      <c r="CO25" s="88"/>
      <c r="CP25" s="24"/>
      <c r="CQ25" s="24"/>
      <c r="CR25" s="88"/>
      <c r="CS25" s="88"/>
      <c r="CT25" s="88"/>
      <c r="CU25" s="88"/>
      <c r="CV25" s="25"/>
    </row>
    <row r="26" spans="1:103" ht="18" customHeight="1" x14ac:dyDescent="0.4">
      <c r="D26" s="88"/>
      <c r="E26" s="88"/>
      <c r="F26" s="88"/>
      <c r="G26" s="88"/>
      <c r="H26" s="24"/>
      <c r="I26" s="24"/>
      <c r="J26" s="88"/>
      <c r="K26" s="88"/>
      <c r="L26" s="88"/>
      <c r="M26" s="88"/>
      <c r="N26" s="24"/>
      <c r="O26" s="24"/>
      <c r="P26" s="88"/>
      <c r="Q26" s="88"/>
      <c r="R26" s="88"/>
      <c r="S26" s="88"/>
      <c r="T26" s="24"/>
      <c r="U26" s="24"/>
      <c r="V26" s="88"/>
      <c r="W26" s="88"/>
      <c r="X26" s="88"/>
      <c r="Y26" s="88"/>
      <c r="Z26" s="24"/>
      <c r="AA26" s="24"/>
      <c r="AB26" s="88"/>
      <c r="AC26" s="88"/>
      <c r="AD26" s="88"/>
      <c r="AE26" s="88"/>
      <c r="AF26" s="24"/>
      <c r="AG26" s="24"/>
      <c r="AH26" s="88"/>
      <c r="AI26" s="88"/>
      <c r="AJ26" s="88"/>
      <c r="AK26" s="88"/>
      <c r="AL26" s="24"/>
      <c r="AM26" s="24"/>
      <c r="AN26" s="88"/>
      <c r="AO26" s="88"/>
      <c r="AP26" s="88"/>
      <c r="AQ26" s="88"/>
      <c r="AR26" s="24"/>
      <c r="AS26" s="24"/>
      <c r="AT26" s="88"/>
      <c r="AU26" s="88"/>
      <c r="AV26" s="88"/>
      <c r="AW26" s="88"/>
      <c r="AX26" s="24"/>
      <c r="AY26" s="24"/>
      <c r="AZ26" s="24"/>
      <c r="BA26" s="24"/>
      <c r="BB26" s="88"/>
      <c r="BC26" s="88"/>
      <c r="BD26" s="88"/>
      <c r="BE26" s="88"/>
      <c r="BF26" s="24"/>
      <c r="BG26" s="24"/>
      <c r="BH26" s="88"/>
      <c r="BI26" s="88"/>
      <c r="BJ26" s="88"/>
      <c r="BK26" s="88"/>
      <c r="BL26" s="24"/>
      <c r="BM26" s="24"/>
      <c r="BN26" s="88"/>
      <c r="BO26" s="88"/>
      <c r="BP26" s="88"/>
      <c r="BQ26" s="88"/>
      <c r="BR26" s="24"/>
      <c r="BS26" s="24"/>
      <c r="BT26" s="88"/>
      <c r="BU26" s="88"/>
      <c r="BV26" s="88"/>
      <c r="BW26" s="88"/>
      <c r="BX26" s="24"/>
      <c r="BY26" s="24"/>
      <c r="BZ26" s="88"/>
      <c r="CA26" s="88"/>
      <c r="CB26" s="88"/>
      <c r="CC26" s="88"/>
      <c r="CD26" s="24"/>
      <c r="CE26" s="24"/>
      <c r="CF26" s="88"/>
      <c r="CG26" s="88"/>
      <c r="CH26" s="88"/>
      <c r="CI26" s="88"/>
      <c r="CJ26" s="24"/>
      <c r="CK26" s="24"/>
      <c r="CL26" s="88"/>
      <c r="CM26" s="88"/>
      <c r="CN26" s="88"/>
      <c r="CO26" s="88"/>
      <c r="CP26" s="24"/>
      <c r="CQ26" s="24"/>
      <c r="CR26" s="88"/>
      <c r="CS26" s="88"/>
      <c r="CT26" s="88"/>
      <c r="CU26" s="88"/>
      <c r="CV26" s="25"/>
    </row>
    <row r="27" spans="1:103" ht="18" customHeight="1" x14ac:dyDescent="0.4">
      <c r="D27" s="88"/>
      <c r="E27" s="88"/>
      <c r="F27" s="88"/>
      <c r="G27" s="88"/>
      <c r="H27" s="24"/>
      <c r="I27" s="24"/>
      <c r="J27" s="88"/>
      <c r="K27" s="88"/>
      <c r="L27" s="88"/>
      <c r="M27" s="88"/>
      <c r="N27" s="24"/>
      <c r="O27" s="24"/>
      <c r="P27" s="88"/>
      <c r="Q27" s="88"/>
      <c r="R27" s="88"/>
      <c r="S27" s="88"/>
      <c r="T27" s="24"/>
      <c r="U27" s="24"/>
      <c r="V27" s="88"/>
      <c r="W27" s="88"/>
      <c r="X27" s="88"/>
      <c r="Y27" s="88"/>
      <c r="Z27" s="24"/>
      <c r="AA27" s="24"/>
      <c r="AB27" s="88"/>
      <c r="AC27" s="88"/>
      <c r="AD27" s="88"/>
      <c r="AE27" s="88"/>
      <c r="AF27" s="24"/>
      <c r="AG27" s="24"/>
      <c r="AH27" s="88"/>
      <c r="AI27" s="88"/>
      <c r="AJ27" s="88"/>
      <c r="AK27" s="88"/>
      <c r="AL27" s="24"/>
      <c r="AM27" s="24"/>
      <c r="AN27" s="88"/>
      <c r="AO27" s="88"/>
      <c r="AP27" s="88"/>
      <c r="AQ27" s="88"/>
      <c r="AR27" s="24"/>
      <c r="AS27" s="24"/>
      <c r="AT27" s="88"/>
      <c r="AU27" s="88"/>
      <c r="AV27" s="88"/>
      <c r="AW27" s="88"/>
      <c r="AX27" s="24"/>
      <c r="AY27" s="24"/>
      <c r="AZ27" s="24"/>
      <c r="BA27" s="24"/>
      <c r="BB27" s="88"/>
      <c r="BC27" s="88"/>
      <c r="BD27" s="88"/>
      <c r="BE27" s="88"/>
      <c r="BF27" s="24"/>
      <c r="BG27" s="24"/>
      <c r="BH27" s="88"/>
      <c r="BI27" s="88"/>
      <c r="BJ27" s="88"/>
      <c r="BK27" s="88"/>
      <c r="BL27" s="24"/>
      <c r="BM27" s="24"/>
      <c r="BN27" s="88"/>
      <c r="BO27" s="88"/>
      <c r="BP27" s="88"/>
      <c r="BQ27" s="88"/>
      <c r="BR27" s="24"/>
      <c r="BS27" s="24"/>
      <c r="BT27" s="88"/>
      <c r="BU27" s="88"/>
      <c r="BV27" s="88"/>
      <c r="BW27" s="88"/>
      <c r="BX27" s="24"/>
      <c r="BY27" s="24"/>
      <c r="BZ27" s="88"/>
      <c r="CA27" s="88"/>
      <c r="CB27" s="88"/>
      <c r="CC27" s="88"/>
      <c r="CD27" s="24"/>
      <c r="CE27" s="24"/>
      <c r="CF27" s="88"/>
      <c r="CG27" s="88"/>
      <c r="CH27" s="88"/>
      <c r="CI27" s="88"/>
      <c r="CJ27" s="24"/>
      <c r="CK27" s="24"/>
      <c r="CL27" s="88"/>
      <c r="CM27" s="88"/>
      <c r="CN27" s="88"/>
      <c r="CO27" s="88"/>
      <c r="CP27" s="24"/>
      <c r="CQ27" s="24"/>
      <c r="CR27" s="88"/>
      <c r="CS27" s="88"/>
      <c r="CT27" s="88"/>
      <c r="CU27" s="88"/>
      <c r="CV27" s="25"/>
    </row>
    <row r="28" spans="1:103" ht="18" customHeight="1" x14ac:dyDescent="0.4">
      <c r="D28" s="88"/>
      <c r="E28" s="88"/>
      <c r="F28" s="88"/>
      <c r="G28" s="88"/>
      <c r="H28" s="24"/>
      <c r="I28" s="24"/>
      <c r="J28" s="88"/>
      <c r="K28" s="88"/>
      <c r="L28" s="88"/>
      <c r="M28" s="88"/>
      <c r="N28" s="24"/>
      <c r="O28" s="24"/>
      <c r="P28" s="88"/>
      <c r="Q28" s="88"/>
      <c r="R28" s="88"/>
      <c r="S28" s="88"/>
      <c r="T28" s="24"/>
      <c r="U28" s="24"/>
      <c r="V28" s="88"/>
      <c r="W28" s="88"/>
      <c r="X28" s="88"/>
      <c r="Y28" s="88"/>
      <c r="Z28" s="24"/>
      <c r="AA28" s="24"/>
      <c r="AB28" s="88"/>
      <c r="AC28" s="88"/>
      <c r="AD28" s="88"/>
      <c r="AE28" s="88"/>
      <c r="AF28" s="24"/>
      <c r="AG28" s="24"/>
      <c r="AH28" s="88"/>
      <c r="AI28" s="88"/>
      <c r="AJ28" s="88"/>
      <c r="AK28" s="88"/>
      <c r="AL28" s="24"/>
      <c r="AM28" s="24"/>
      <c r="AN28" s="88"/>
      <c r="AO28" s="88"/>
      <c r="AP28" s="88"/>
      <c r="AQ28" s="88"/>
      <c r="AR28" s="24"/>
      <c r="AS28" s="24"/>
      <c r="AT28" s="88"/>
      <c r="AU28" s="88"/>
      <c r="AV28" s="88"/>
      <c r="AW28" s="88"/>
      <c r="AX28" s="24"/>
      <c r="AY28" s="24"/>
      <c r="AZ28" s="24"/>
      <c r="BA28" s="24"/>
      <c r="BB28" s="88"/>
      <c r="BC28" s="88"/>
      <c r="BD28" s="88"/>
      <c r="BE28" s="88"/>
      <c r="BF28" s="24"/>
      <c r="BG28" s="24"/>
      <c r="BH28" s="88"/>
      <c r="BI28" s="88"/>
      <c r="BJ28" s="88"/>
      <c r="BK28" s="88"/>
      <c r="BL28" s="24"/>
      <c r="BM28" s="24"/>
      <c r="BN28" s="88"/>
      <c r="BO28" s="88"/>
      <c r="BP28" s="88"/>
      <c r="BQ28" s="88"/>
      <c r="BR28" s="24"/>
      <c r="BS28" s="24"/>
      <c r="BT28" s="88"/>
      <c r="BU28" s="88"/>
      <c r="BV28" s="88"/>
      <c r="BW28" s="88"/>
      <c r="BX28" s="24"/>
      <c r="BY28" s="24"/>
      <c r="BZ28" s="88"/>
      <c r="CA28" s="88"/>
      <c r="CB28" s="88"/>
      <c r="CC28" s="88"/>
      <c r="CD28" s="24"/>
      <c r="CE28" s="24"/>
      <c r="CF28" s="88"/>
      <c r="CG28" s="88"/>
      <c r="CH28" s="88"/>
      <c r="CI28" s="88"/>
      <c r="CJ28" s="24"/>
      <c r="CK28" s="24"/>
      <c r="CL28" s="88"/>
      <c r="CM28" s="88"/>
      <c r="CN28" s="88"/>
      <c r="CO28" s="88"/>
      <c r="CP28" s="24"/>
      <c r="CQ28" s="24"/>
      <c r="CR28" s="88"/>
      <c r="CS28" s="88"/>
      <c r="CT28" s="88"/>
      <c r="CU28" s="88"/>
      <c r="CV28" s="25"/>
    </row>
    <row r="29" spans="1:103" ht="8.1" customHeight="1" x14ac:dyDescent="0.4"/>
    <row r="30" spans="1:103" ht="18" customHeight="1" x14ac:dyDescent="0.4">
      <c r="D30" s="58" t="str">
        <f>[1]組合せ!D45</f>
        <v>（北斗総合体育館A）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BB30" s="58" t="str">
        <f>[1]組合せ!BB45</f>
        <v>（北斗総合体育館B）</v>
      </c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</row>
    <row r="31" spans="1:103" ht="18" customHeight="1" x14ac:dyDescent="0.4">
      <c r="A31" s="58" t="s">
        <v>106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</row>
    <row r="33" spans="1:112" ht="18" customHeight="1" x14ac:dyDescent="0.4">
      <c r="A33" s="90"/>
      <c r="B33" s="91"/>
      <c r="C33" s="91"/>
      <c r="D33" s="92" t="s">
        <v>42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3"/>
      <c r="AE33" s="94" t="s">
        <v>44</v>
      </c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5"/>
      <c r="BF33" s="90"/>
      <c r="BG33" s="91"/>
      <c r="BH33" s="91"/>
      <c r="BI33" s="92" t="s">
        <v>42</v>
      </c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3"/>
      <c r="CJ33" s="91" t="s">
        <v>44</v>
      </c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6"/>
    </row>
    <row r="34" spans="1:112" ht="18" customHeight="1" x14ac:dyDescent="0.4">
      <c r="A34" s="107" t="s">
        <v>108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9"/>
      <c r="AW34" s="26"/>
      <c r="AX34" s="27"/>
      <c r="AY34" s="27"/>
      <c r="AZ34" s="27"/>
      <c r="BA34" s="27"/>
      <c r="BB34" s="27"/>
      <c r="BC34" s="27"/>
      <c r="BF34" s="107" t="s">
        <v>109</v>
      </c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9"/>
    </row>
    <row r="35" spans="1:112" ht="18" customHeight="1" x14ac:dyDescent="0.4">
      <c r="A35" s="97" t="s">
        <v>90</v>
      </c>
      <c r="B35" s="98"/>
      <c r="C35" s="98"/>
      <c r="D35" s="99" t="s">
        <v>176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 t="s">
        <v>91</v>
      </c>
      <c r="Q35" s="100"/>
      <c r="R35" s="100"/>
      <c r="S35" s="100" t="s">
        <v>177</v>
      </c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1"/>
      <c r="AE35" s="102" t="str">
        <f>D38&amp;" ,　"&amp;S38</f>
        <v>AVENDA2nd ,　桔梗</v>
      </c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3"/>
      <c r="AW35" s="104">
        <v>0.41666666666666669</v>
      </c>
      <c r="AX35" s="105"/>
      <c r="AY35" s="105"/>
      <c r="AZ35" s="105"/>
      <c r="BA35" s="105"/>
      <c r="BB35" s="105"/>
      <c r="BC35" s="105"/>
      <c r="BF35" s="97" t="s">
        <v>9</v>
      </c>
      <c r="BG35" s="98"/>
      <c r="BH35" s="98"/>
      <c r="BI35" s="99" t="s">
        <v>181</v>
      </c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 t="s">
        <v>91</v>
      </c>
      <c r="BV35" s="100"/>
      <c r="BW35" s="100"/>
      <c r="BX35" s="100" t="s">
        <v>69</v>
      </c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1"/>
      <c r="CJ35" s="102" t="str">
        <f>BI38&amp;" ,　"&amp;BX38</f>
        <v>サン・スポ ,　RIOMAR</v>
      </c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3"/>
      <c r="DB35" s="104"/>
      <c r="DC35" s="105"/>
      <c r="DD35" s="105"/>
      <c r="DE35" s="105"/>
      <c r="DF35" s="105"/>
      <c r="DG35" s="105"/>
      <c r="DH35" s="105"/>
    </row>
    <row r="36" spans="1:112" ht="18" customHeight="1" x14ac:dyDescent="0.4">
      <c r="A36" s="97" t="s">
        <v>92</v>
      </c>
      <c r="B36" s="98"/>
      <c r="C36" s="98"/>
      <c r="D36" s="99" t="s">
        <v>68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 t="s">
        <v>91</v>
      </c>
      <c r="Q36" s="100"/>
      <c r="R36" s="100"/>
      <c r="S36" s="100" t="s">
        <v>178</v>
      </c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1"/>
      <c r="AE36" s="102" t="str">
        <f>D39&amp;" ,　"&amp;S39</f>
        <v>フロンティア ,　せたな</v>
      </c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3"/>
      <c r="AW36" s="104">
        <v>0.44097222222222221</v>
      </c>
      <c r="AX36" s="105"/>
      <c r="AY36" s="105"/>
      <c r="AZ36" s="105"/>
      <c r="BA36" s="105"/>
      <c r="BB36" s="105"/>
      <c r="BC36" s="105"/>
      <c r="BF36" s="97" t="s">
        <v>10</v>
      </c>
      <c r="BG36" s="98"/>
      <c r="BH36" s="98"/>
      <c r="BI36" s="99" t="s">
        <v>182</v>
      </c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 t="s">
        <v>91</v>
      </c>
      <c r="BV36" s="100"/>
      <c r="BW36" s="100"/>
      <c r="BX36" s="100" t="s">
        <v>84</v>
      </c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1"/>
      <c r="CJ36" s="102" t="str">
        <f>BI39&amp;" ,　"&amp;BX39</f>
        <v>グランツ ,　イーグル</v>
      </c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3"/>
      <c r="DB36" s="104"/>
      <c r="DC36" s="105"/>
      <c r="DD36" s="105"/>
      <c r="DE36" s="105"/>
      <c r="DF36" s="105"/>
      <c r="DG36" s="105"/>
      <c r="DH36" s="105"/>
    </row>
    <row r="37" spans="1:112" ht="18" customHeight="1" x14ac:dyDescent="0.4">
      <c r="A37" s="107" t="s">
        <v>110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9"/>
      <c r="AW37" s="104"/>
      <c r="AX37" s="105"/>
      <c r="AY37" s="105"/>
      <c r="AZ37" s="105"/>
      <c r="BA37" s="105"/>
      <c r="BB37" s="105"/>
      <c r="BC37" s="105"/>
      <c r="BF37" s="107" t="s">
        <v>111</v>
      </c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9"/>
      <c r="DB37" s="104"/>
      <c r="DC37" s="105"/>
      <c r="DD37" s="105"/>
      <c r="DE37" s="105"/>
      <c r="DF37" s="105"/>
      <c r="DG37" s="105"/>
      <c r="DH37" s="105"/>
    </row>
    <row r="38" spans="1:112" ht="18" customHeight="1" x14ac:dyDescent="0.4">
      <c r="A38" s="97" t="s">
        <v>93</v>
      </c>
      <c r="B38" s="98"/>
      <c r="C38" s="98"/>
      <c r="D38" s="99" t="s">
        <v>179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 t="s">
        <v>91</v>
      </c>
      <c r="Q38" s="100"/>
      <c r="R38" s="100"/>
      <c r="S38" s="100" t="s">
        <v>180</v>
      </c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1"/>
      <c r="AE38" s="102" t="str">
        <f>D35&amp;" ,　"&amp;S35</f>
        <v>プレイフル ,　MAT</v>
      </c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3"/>
      <c r="AW38" s="104">
        <v>0.5</v>
      </c>
      <c r="AX38" s="105"/>
      <c r="AY38" s="105"/>
      <c r="AZ38" s="105"/>
      <c r="BA38" s="105"/>
      <c r="BB38" s="105"/>
      <c r="BC38" s="105"/>
      <c r="BF38" s="97" t="s">
        <v>11</v>
      </c>
      <c r="BG38" s="98"/>
      <c r="BH38" s="98"/>
      <c r="BI38" s="99" t="s">
        <v>81</v>
      </c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 t="s">
        <v>91</v>
      </c>
      <c r="BV38" s="100"/>
      <c r="BW38" s="100"/>
      <c r="BX38" s="100" t="s">
        <v>159</v>
      </c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1"/>
      <c r="CJ38" s="102" t="str">
        <f>BI35&amp;" ,　"&amp;BX35</f>
        <v>AVENDA ,　プレイフルSUN</v>
      </c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3"/>
      <c r="DB38" s="104"/>
      <c r="DC38" s="105"/>
      <c r="DD38" s="105"/>
      <c r="DE38" s="105"/>
      <c r="DF38" s="105"/>
      <c r="DG38" s="105"/>
      <c r="DH38" s="105"/>
    </row>
    <row r="39" spans="1:112" ht="18" customHeight="1" x14ac:dyDescent="0.4">
      <c r="A39" s="97" t="s">
        <v>94</v>
      </c>
      <c r="B39" s="98"/>
      <c r="C39" s="98"/>
      <c r="D39" s="99" t="s">
        <v>37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 t="s">
        <v>91</v>
      </c>
      <c r="Q39" s="100"/>
      <c r="R39" s="100"/>
      <c r="S39" s="100" t="s">
        <v>63</v>
      </c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1"/>
      <c r="AE39" s="102" t="str">
        <f>D36&amp;" ,　"&amp;S36</f>
        <v>CORAZON ,　八幡</v>
      </c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3"/>
      <c r="AW39" s="104">
        <v>0.52430555555555558</v>
      </c>
      <c r="AX39" s="105"/>
      <c r="AY39" s="105"/>
      <c r="AZ39" s="105"/>
      <c r="BA39" s="105"/>
      <c r="BB39" s="105"/>
      <c r="BC39" s="105"/>
      <c r="BF39" s="97" t="s">
        <v>8</v>
      </c>
      <c r="BG39" s="98"/>
      <c r="BH39" s="98"/>
      <c r="BI39" s="99" t="s">
        <v>62</v>
      </c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 t="s">
        <v>91</v>
      </c>
      <c r="BV39" s="100"/>
      <c r="BW39" s="100"/>
      <c r="BX39" s="100" t="s">
        <v>183</v>
      </c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1"/>
      <c r="CJ39" s="102" t="str">
        <f>BI36&amp;" ,　"&amp;BX36</f>
        <v>知内松前 ,　ジュニブルー</v>
      </c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3"/>
      <c r="DB39" s="104"/>
      <c r="DC39" s="105"/>
      <c r="DD39" s="105"/>
      <c r="DE39" s="105"/>
      <c r="DF39" s="105"/>
      <c r="DG39" s="105"/>
      <c r="DH39" s="105"/>
    </row>
    <row r="40" spans="1:112" ht="18" customHeight="1" x14ac:dyDescent="0.4">
      <c r="A40" s="97" t="s">
        <v>95</v>
      </c>
      <c r="B40" s="98"/>
      <c r="C40" s="98"/>
      <c r="D40" s="99" t="s">
        <v>96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 t="s">
        <v>91</v>
      </c>
      <c r="Q40" s="100"/>
      <c r="R40" s="100"/>
      <c r="S40" s="100" t="s">
        <v>97</v>
      </c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1"/>
      <c r="AE40" s="99" t="s">
        <v>98</v>
      </c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6"/>
      <c r="AW40" s="104">
        <v>0.54861111111111105</v>
      </c>
      <c r="AX40" s="105"/>
      <c r="AY40" s="105"/>
      <c r="AZ40" s="105"/>
      <c r="BA40" s="105"/>
      <c r="BB40" s="105"/>
      <c r="BC40" s="105"/>
      <c r="BF40" s="97" t="s">
        <v>107</v>
      </c>
      <c r="BG40" s="98"/>
      <c r="BH40" s="98"/>
      <c r="BI40" s="99" t="s">
        <v>125</v>
      </c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 t="s">
        <v>91</v>
      </c>
      <c r="BV40" s="100"/>
      <c r="BW40" s="100"/>
      <c r="BX40" s="100" t="s">
        <v>126</v>
      </c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1"/>
      <c r="CJ40" s="99" t="s">
        <v>128</v>
      </c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6"/>
      <c r="DB40" s="104"/>
      <c r="DC40" s="105"/>
      <c r="DD40" s="105"/>
      <c r="DE40" s="105"/>
      <c r="DF40" s="105"/>
      <c r="DG40" s="105"/>
      <c r="DH40" s="105"/>
    </row>
    <row r="41" spans="1:112" ht="18" customHeight="1" x14ac:dyDescent="0.4">
      <c r="A41" s="114" t="s">
        <v>99</v>
      </c>
      <c r="B41" s="115"/>
      <c r="C41" s="115"/>
      <c r="D41" s="121" t="s">
        <v>100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 t="s">
        <v>91</v>
      </c>
      <c r="Q41" s="112"/>
      <c r="R41" s="112"/>
      <c r="S41" s="112" t="s">
        <v>101</v>
      </c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22"/>
      <c r="AE41" s="112" t="s">
        <v>102</v>
      </c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3"/>
      <c r="AW41" s="104">
        <v>0.57291666666666696</v>
      </c>
      <c r="AX41" s="105"/>
      <c r="AY41" s="105"/>
      <c r="AZ41" s="105"/>
      <c r="BA41" s="105"/>
      <c r="BB41" s="105"/>
      <c r="BC41" s="105"/>
      <c r="BF41" s="114" t="s">
        <v>112</v>
      </c>
      <c r="BG41" s="115"/>
      <c r="BH41" s="115"/>
      <c r="BI41" s="121" t="s">
        <v>127</v>
      </c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 t="s">
        <v>91</v>
      </c>
      <c r="BV41" s="112"/>
      <c r="BW41" s="112"/>
      <c r="BX41" s="112" t="s">
        <v>129</v>
      </c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22"/>
      <c r="CJ41" s="112" t="s">
        <v>130</v>
      </c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3"/>
      <c r="DB41" s="104"/>
      <c r="DC41" s="105"/>
      <c r="DD41" s="105"/>
      <c r="DE41" s="105"/>
      <c r="DF41" s="105"/>
      <c r="DG41" s="105"/>
      <c r="DH41" s="105"/>
    </row>
    <row r="43" spans="1:112" ht="18" customHeight="1" x14ac:dyDescent="0.4">
      <c r="A43" s="90"/>
      <c r="B43" s="91"/>
      <c r="C43" s="91"/>
      <c r="D43" s="92" t="s">
        <v>42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3"/>
      <c r="AE43" s="91" t="s">
        <v>44</v>
      </c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6"/>
      <c r="BF43" s="58" t="s">
        <v>103</v>
      </c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</row>
    <row r="44" spans="1:112" ht="18" customHeight="1" x14ac:dyDescent="0.4">
      <c r="A44" s="97" t="s">
        <v>113</v>
      </c>
      <c r="B44" s="98"/>
      <c r="C44" s="98"/>
      <c r="D44" s="99" t="s">
        <v>195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 t="s">
        <v>91</v>
      </c>
      <c r="Q44" s="100"/>
      <c r="R44" s="100"/>
      <c r="S44" s="100" t="s">
        <v>196</v>
      </c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1"/>
      <c r="AE44" s="98" t="s">
        <v>104</v>
      </c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111"/>
      <c r="AW44" s="104">
        <v>0.41666666666666669</v>
      </c>
      <c r="AX44" s="105"/>
      <c r="AY44" s="105"/>
      <c r="AZ44" s="105"/>
      <c r="BA44" s="105"/>
      <c r="BB44" s="105"/>
      <c r="BC44" s="105"/>
      <c r="BF44" s="110" t="s">
        <v>121</v>
      </c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</row>
    <row r="45" spans="1:112" ht="18" customHeight="1" x14ac:dyDescent="0.4">
      <c r="A45" s="97" t="s">
        <v>114</v>
      </c>
      <c r="B45" s="98"/>
      <c r="C45" s="98"/>
      <c r="D45" s="99" t="s">
        <v>29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 t="s">
        <v>91</v>
      </c>
      <c r="Q45" s="100"/>
      <c r="R45" s="100"/>
      <c r="S45" s="100" t="s">
        <v>171</v>
      </c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1"/>
      <c r="AE45" s="98" t="s">
        <v>104</v>
      </c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111"/>
      <c r="AW45" s="104">
        <v>0.4375</v>
      </c>
      <c r="AX45" s="105"/>
      <c r="AY45" s="105"/>
      <c r="AZ45" s="105"/>
      <c r="BA45" s="105"/>
      <c r="BB45" s="105"/>
      <c r="BC45" s="105"/>
      <c r="BF45" s="110" t="s">
        <v>122</v>
      </c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</row>
    <row r="46" spans="1:112" ht="18" customHeight="1" x14ac:dyDescent="0.4">
      <c r="A46" s="97" t="s">
        <v>115</v>
      </c>
      <c r="B46" s="98"/>
      <c r="C46" s="98"/>
      <c r="D46" s="99" t="s">
        <v>117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 t="s">
        <v>91</v>
      </c>
      <c r="Q46" s="100"/>
      <c r="R46" s="100"/>
      <c r="S46" s="100" t="s">
        <v>118</v>
      </c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1"/>
      <c r="AE46" s="98" t="s">
        <v>104</v>
      </c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111"/>
      <c r="AW46" s="104">
        <v>0.47916666666666669</v>
      </c>
      <c r="AX46" s="105"/>
      <c r="AY46" s="105"/>
      <c r="AZ46" s="105"/>
      <c r="BA46" s="105"/>
      <c r="BB46" s="105"/>
      <c r="BC46" s="105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</row>
    <row r="47" spans="1:112" ht="18" customHeight="1" x14ac:dyDescent="0.4">
      <c r="A47" s="114" t="s">
        <v>116</v>
      </c>
      <c r="B47" s="115"/>
      <c r="C47" s="115"/>
      <c r="D47" s="116" t="s">
        <v>119</v>
      </c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 t="s">
        <v>91</v>
      </c>
      <c r="Q47" s="117"/>
      <c r="R47" s="117"/>
      <c r="S47" s="117" t="s">
        <v>120</v>
      </c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8"/>
      <c r="AE47" s="115" t="s">
        <v>104</v>
      </c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9"/>
      <c r="AW47" s="104">
        <v>0.5</v>
      </c>
      <c r="AX47" s="105"/>
      <c r="AY47" s="105"/>
      <c r="AZ47" s="105"/>
      <c r="BA47" s="105"/>
      <c r="BB47" s="105"/>
      <c r="BC47" s="105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</row>
  </sheetData>
  <mergeCells count="180">
    <mergeCell ref="O10:AL11"/>
    <mergeCell ref="AV8:BC8"/>
    <mergeCell ref="AO10:BK11"/>
    <mergeCell ref="DB40:DH40"/>
    <mergeCell ref="DB41:DH41"/>
    <mergeCell ref="A34:AT34"/>
    <mergeCell ref="BF34:CY34"/>
    <mergeCell ref="AW37:BC37"/>
    <mergeCell ref="DB37:DH37"/>
    <mergeCell ref="A31:CY31"/>
    <mergeCell ref="AD18:AI18"/>
    <mergeCell ref="AW41:BC41"/>
    <mergeCell ref="BF41:BH41"/>
    <mergeCell ref="BI41:BT41"/>
    <mergeCell ref="BU41:BW41"/>
    <mergeCell ref="BX41:CI41"/>
    <mergeCell ref="CJ41:CY41"/>
    <mergeCell ref="BF40:BH40"/>
    <mergeCell ref="BI40:BT40"/>
    <mergeCell ref="BU40:BW40"/>
    <mergeCell ref="BX40:CI40"/>
    <mergeCell ref="CJ40:CY40"/>
    <mergeCell ref="A41:C41"/>
    <mergeCell ref="D41:O41"/>
    <mergeCell ref="P41:R41"/>
    <mergeCell ref="S41:AD41"/>
    <mergeCell ref="DB35:DH35"/>
    <mergeCell ref="DB36:DH36"/>
    <mergeCell ref="DB38:DH38"/>
    <mergeCell ref="BF46:CY46"/>
    <mergeCell ref="A47:C47"/>
    <mergeCell ref="D47:O47"/>
    <mergeCell ref="P47:R47"/>
    <mergeCell ref="S47:AD47"/>
    <mergeCell ref="AE47:AT47"/>
    <mergeCell ref="AW47:BC47"/>
    <mergeCell ref="BF47:CY47"/>
    <mergeCell ref="A46:C46"/>
    <mergeCell ref="D46:O46"/>
    <mergeCell ref="P46:R46"/>
    <mergeCell ref="S46:AD46"/>
    <mergeCell ref="AE46:AT46"/>
    <mergeCell ref="AW46:BC46"/>
    <mergeCell ref="BF44:CY44"/>
    <mergeCell ref="A45:C45"/>
    <mergeCell ref="D45:O45"/>
    <mergeCell ref="P45:R45"/>
    <mergeCell ref="S45:AD45"/>
    <mergeCell ref="AE45:AT45"/>
    <mergeCell ref="DB39:DH39"/>
    <mergeCell ref="AW45:BC45"/>
    <mergeCell ref="P39:R39"/>
    <mergeCell ref="S39:AD39"/>
    <mergeCell ref="AE39:AT39"/>
    <mergeCell ref="AW39:BC39"/>
    <mergeCell ref="BF39:BH39"/>
    <mergeCell ref="BF45:CY45"/>
    <mergeCell ref="A43:C43"/>
    <mergeCell ref="D43:AD43"/>
    <mergeCell ref="AE43:AT43"/>
    <mergeCell ref="BF43:CY43"/>
    <mergeCell ref="A44:C44"/>
    <mergeCell ref="D44:O44"/>
    <mergeCell ref="P44:R44"/>
    <mergeCell ref="S44:AD44"/>
    <mergeCell ref="AE44:AT44"/>
    <mergeCell ref="AW44:BC44"/>
    <mergeCell ref="AE41:AT41"/>
    <mergeCell ref="BI39:BT39"/>
    <mergeCell ref="BU39:BW39"/>
    <mergeCell ref="BX39:CI39"/>
    <mergeCell ref="CJ39:CY39"/>
    <mergeCell ref="A40:C40"/>
    <mergeCell ref="D40:O40"/>
    <mergeCell ref="P40:R40"/>
    <mergeCell ref="S40:AD40"/>
    <mergeCell ref="AE40:AT40"/>
    <mergeCell ref="AW40:BC40"/>
    <mergeCell ref="AW36:BC36"/>
    <mergeCell ref="BF36:BH36"/>
    <mergeCell ref="BI36:BT36"/>
    <mergeCell ref="BU36:BW36"/>
    <mergeCell ref="A37:AT37"/>
    <mergeCell ref="BF37:CY37"/>
    <mergeCell ref="A38:C38"/>
    <mergeCell ref="D38:O38"/>
    <mergeCell ref="P38:R38"/>
    <mergeCell ref="S38:AD38"/>
    <mergeCell ref="AE38:AT38"/>
    <mergeCell ref="AW38:BC38"/>
    <mergeCell ref="BF38:BH38"/>
    <mergeCell ref="BI38:BT38"/>
    <mergeCell ref="BU38:BW38"/>
    <mergeCell ref="BX38:CI38"/>
    <mergeCell ref="CJ38:CY38"/>
    <mergeCell ref="A39:C39"/>
    <mergeCell ref="D39:O39"/>
    <mergeCell ref="BX36:CI36"/>
    <mergeCell ref="CJ36:CY36"/>
    <mergeCell ref="BF35:BH35"/>
    <mergeCell ref="BI35:BT35"/>
    <mergeCell ref="BU35:BW35"/>
    <mergeCell ref="BX35:CI35"/>
    <mergeCell ref="CJ35:CY35"/>
    <mergeCell ref="AW35:BC35"/>
    <mergeCell ref="A36:C36"/>
    <mergeCell ref="D36:O36"/>
    <mergeCell ref="P36:R36"/>
    <mergeCell ref="S36:AD36"/>
    <mergeCell ref="AE36:AT36"/>
    <mergeCell ref="A35:C35"/>
    <mergeCell ref="D35:O35"/>
    <mergeCell ref="P35:R35"/>
    <mergeCell ref="S35:AD35"/>
    <mergeCell ref="AE35:AT35"/>
    <mergeCell ref="D30:AW30"/>
    <mergeCell ref="BB30:CU30"/>
    <mergeCell ref="A33:C33"/>
    <mergeCell ref="D33:AD33"/>
    <mergeCell ref="AE33:AT33"/>
    <mergeCell ref="BF33:BH33"/>
    <mergeCell ref="BI33:CI33"/>
    <mergeCell ref="CJ33:CY33"/>
    <mergeCell ref="BB21:BE28"/>
    <mergeCell ref="BH21:BK28"/>
    <mergeCell ref="BN21:BQ28"/>
    <mergeCell ref="BT21:BW28"/>
    <mergeCell ref="BZ21:CC28"/>
    <mergeCell ref="CF21:CI28"/>
    <mergeCell ref="CL20:CO20"/>
    <mergeCell ref="CR20:CU20"/>
    <mergeCell ref="D21:G28"/>
    <mergeCell ref="J21:M28"/>
    <mergeCell ref="P21:S28"/>
    <mergeCell ref="V21:Y28"/>
    <mergeCell ref="AB21:AE28"/>
    <mergeCell ref="AH21:AK28"/>
    <mergeCell ref="AN21:AQ28"/>
    <mergeCell ref="AT21:AW28"/>
    <mergeCell ref="BB20:BE20"/>
    <mergeCell ref="BH20:BK20"/>
    <mergeCell ref="BN20:BQ20"/>
    <mergeCell ref="BT20:BW20"/>
    <mergeCell ref="BZ20:CC20"/>
    <mergeCell ref="CF20:CI20"/>
    <mergeCell ref="CL21:CO28"/>
    <mergeCell ref="CR21:CU28"/>
    <mergeCell ref="D20:G20"/>
    <mergeCell ref="J20:M20"/>
    <mergeCell ref="P20:S20"/>
    <mergeCell ref="V20:Y20"/>
    <mergeCell ref="AB20:AE20"/>
    <mergeCell ref="AH20:AK20"/>
    <mergeCell ref="AN20:AQ20"/>
    <mergeCell ref="AT20:AW20"/>
    <mergeCell ref="F18:K18"/>
    <mergeCell ref="R18:W18"/>
    <mergeCell ref="I15:T15"/>
    <mergeCell ref="AG15:AR15"/>
    <mergeCell ref="AV15:AW15"/>
    <mergeCell ref="AX15:BA15"/>
    <mergeCell ref="AP18:AU19"/>
    <mergeCell ref="CE15:CP15"/>
    <mergeCell ref="AW13:BB13"/>
    <mergeCell ref="CN18:CS18"/>
    <mergeCell ref="BD18:BI18"/>
    <mergeCell ref="BP18:BU18"/>
    <mergeCell ref="CB18:CG18"/>
    <mergeCell ref="BG15:BR15"/>
    <mergeCell ref="BM10:CJ11"/>
    <mergeCell ref="CB7:CH7"/>
    <mergeCell ref="CI7:CY7"/>
    <mergeCell ref="CB8:CH8"/>
    <mergeCell ref="CI8:CY8"/>
    <mergeCell ref="A1:CY2"/>
    <mergeCell ref="A4:CY4"/>
    <mergeCell ref="AL6:AR6"/>
    <mergeCell ref="AS6:BP6"/>
    <mergeCell ref="CB6:CH6"/>
    <mergeCell ref="CI6:CY6"/>
  </mergeCells>
  <phoneticPr fontId="1"/>
  <pageMargins left="0.39370078740157483" right="0" top="0.39370078740157483" bottom="0.39370078740157483" header="0.31496062992125984" footer="0.31496062992125984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389D-9B6B-4551-923D-EE3BEAD20695}">
  <sheetPr>
    <pageSetUpPr fitToPage="1"/>
  </sheetPr>
  <dimension ref="A1:U77"/>
  <sheetViews>
    <sheetView workbookViewId="0">
      <selection activeCell="X63" sqref="X63"/>
    </sheetView>
  </sheetViews>
  <sheetFormatPr defaultColWidth="4.125" defaultRowHeight="19.5" customHeight="1" x14ac:dyDescent="0.4"/>
  <cols>
    <col min="1" max="1" width="10.625" style="2" bestFit="1" customWidth="1"/>
    <col min="2" max="2" width="2.875" style="2" customWidth="1"/>
    <col min="3" max="3" width="2.875" style="14" customWidth="1"/>
    <col min="4" max="16" width="2.875" style="2" customWidth="1"/>
    <col min="17" max="20" width="7.125" style="2" customWidth="1"/>
    <col min="21" max="21" width="2.5" style="2" customWidth="1"/>
  </cols>
  <sheetData>
    <row r="1" spans="1:21" ht="19.5" customHeight="1" x14ac:dyDescent="0.4">
      <c r="A1" s="193" t="s">
        <v>48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"/>
    </row>
    <row r="2" spans="1:21" ht="19.5" customHeight="1" x14ac:dyDescent="0.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9.5" customHeight="1" x14ac:dyDescent="0.4">
      <c r="A3" s="194" t="s">
        <v>0</v>
      </c>
      <c r="B3" s="130" t="s">
        <v>138</v>
      </c>
      <c r="C3" s="131"/>
      <c r="D3" s="132"/>
      <c r="E3" s="130" t="s">
        <v>136</v>
      </c>
      <c r="F3" s="131"/>
      <c r="G3" s="132"/>
      <c r="H3" s="130" t="s">
        <v>137</v>
      </c>
      <c r="I3" s="131"/>
      <c r="J3" s="132"/>
      <c r="K3" s="130" t="s">
        <v>30</v>
      </c>
      <c r="L3" s="131"/>
      <c r="M3" s="132"/>
      <c r="N3" s="130" t="s">
        <v>31</v>
      </c>
      <c r="O3" s="131"/>
      <c r="P3" s="132"/>
      <c r="Q3" s="136" t="s">
        <v>32</v>
      </c>
      <c r="R3" s="136" t="s">
        <v>33</v>
      </c>
      <c r="S3" s="138" t="s">
        <v>34</v>
      </c>
    </row>
    <row r="4" spans="1:21" ht="19.5" customHeight="1" x14ac:dyDescent="0.4">
      <c r="A4" s="195"/>
      <c r="B4" s="133"/>
      <c r="C4" s="134"/>
      <c r="D4" s="135"/>
      <c r="E4" s="133"/>
      <c r="F4" s="134"/>
      <c r="G4" s="135"/>
      <c r="H4" s="133"/>
      <c r="I4" s="134"/>
      <c r="J4" s="135"/>
      <c r="K4" s="133"/>
      <c r="L4" s="134"/>
      <c r="M4" s="135"/>
      <c r="N4" s="133"/>
      <c r="O4" s="134"/>
      <c r="P4" s="135"/>
      <c r="Q4" s="137"/>
      <c r="R4" s="137"/>
      <c r="S4" s="139"/>
    </row>
    <row r="5" spans="1:21" ht="19.5" customHeight="1" x14ac:dyDescent="0.4">
      <c r="A5" s="140" t="s">
        <v>70</v>
      </c>
      <c r="B5" s="226"/>
      <c r="C5" s="227"/>
      <c r="D5" s="228"/>
      <c r="E5" s="232" t="s">
        <v>135</v>
      </c>
      <c r="F5" s="233"/>
      <c r="G5" s="234"/>
      <c r="H5" s="232" t="s">
        <v>135</v>
      </c>
      <c r="I5" s="233"/>
      <c r="J5" s="234"/>
      <c r="K5" s="235">
        <v>6</v>
      </c>
      <c r="L5" s="236"/>
      <c r="M5" s="237"/>
      <c r="N5" s="235">
        <v>10</v>
      </c>
      <c r="O5" s="236"/>
      <c r="P5" s="237"/>
      <c r="Q5" s="223">
        <v>14</v>
      </c>
      <c r="R5" s="223">
        <v>4</v>
      </c>
      <c r="S5" s="224">
        <v>1</v>
      </c>
    </row>
    <row r="6" spans="1:21" ht="19.5" customHeight="1" x14ac:dyDescent="0.4">
      <c r="A6" s="141"/>
      <c r="B6" s="229"/>
      <c r="C6" s="230"/>
      <c r="D6" s="231"/>
      <c r="E6" s="35">
        <v>7</v>
      </c>
      <c r="F6" s="36" t="s">
        <v>36</v>
      </c>
      <c r="G6" s="37">
        <v>2</v>
      </c>
      <c r="H6" s="35">
        <v>7</v>
      </c>
      <c r="I6" s="36" t="s">
        <v>36</v>
      </c>
      <c r="J6" s="37">
        <v>2</v>
      </c>
      <c r="K6" s="238"/>
      <c r="L6" s="239"/>
      <c r="M6" s="240"/>
      <c r="N6" s="238"/>
      <c r="O6" s="239"/>
      <c r="P6" s="240"/>
      <c r="Q6" s="224"/>
      <c r="R6" s="224"/>
      <c r="S6" s="225"/>
    </row>
    <row r="7" spans="1:21" ht="19.5" customHeight="1" x14ac:dyDescent="0.4">
      <c r="A7" s="140" t="s">
        <v>52</v>
      </c>
      <c r="B7" s="214" t="s">
        <v>134</v>
      </c>
      <c r="C7" s="214"/>
      <c r="D7" s="215"/>
      <c r="E7" s="216"/>
      <c r="F7" s="217"/>
      <c r="G7" s="218"/>
      <c r="H7" s="222" t="s">
        <v>135</v>
      </c>
      <c r="I7" s="214"/>
      <c r="J7" s="215"/>
      <c r="K7" s="204">
        <v>3</v>
      </c>
      <c r="L7" s="205"/>
      <c r="M7" s="206"/>
      <c r="N7" s="204">
        <v>-1</v>
      </c>
      <c r="O7" s="205"/>
      <c r="P7" s="206"/>
      <c r="Q7" s="210">
        <v>7</v>
      </c>
      <c r="R7" s="210">
        <v>8</v>
      </c>
      <c r="S7" s="212">
        <v>2</v>
      </c>
    </row>
    <row r="8" spans="1:21" ht="19.5" customHeight="1" x14ac:dyDescent="0.4">
      <c r="A8" s="141"/>
      <c r="B8" s="38">
        <v>2</v>
      </c>
      <c r="C8" s="38" t="s">
        <v>36</v>
      </c>
      <c r="D8" s="39">
        <v>7</v>
      </c>
      <c r="E8" s="219"/>
      <c r="F8" s="220"/>
      <c r="G8" s="221"/>
      <c r="H8" s="40">
        <v>5</v>
      </c>
      <c r="I8" s="38" t="s">
        <v>36</v>
      </c>
      <c r="J8" s="39">
        <v>1</v>
      </c>
      <c r="K8" s="207"/>
      <c r="L8" s="208"/>
      <c r="M8" s="209"/>
      <c r="N8" s="207"/>
      <c r="O8" s="208"/>
      <c r="P8" s="209"/>
      <c r="Q8" s="211"/>
      <c r="R8" s="211"/>
      <c r="S8" s="212"/>
    </row>
    <row r="9" spans="1:21" ht="19.5" customHeight="1" x14ac:dyDescent="0.4">
      <c r="A9" s="140" t="s">
        <v>49</v>
      </c>
      <c r="B9" s="190" t="s">
        <v>134</v>
      </c>
      <c r="C9" s="190"/>
      <c r="D9" s="191"/>
      <c r="E9" s="192" t="s">
        <v>134</v>
      </c>
      <c r="F9" s="190"/>
      <c r="G9" s="191"/>
      <c r="H9" s="142"/>
      <c r="I9" s="143"/>
      <c r="J9" s="144"/>
      <c r="K9" s="148">
        <v>0</v>
      </c>
      <c r="L9" s="149"/>
      <c r="M9" s="150"/>
      <c r="N9" s="148">
        <v>-9</v>
      </c>
      <c r="O9" s="149"/>
      <c r="P9" s="150"/>
      <c r="Q9" s="123">
        <v>3</v>
      </c>
      <c r="R9" s="123">
        <v>12</v>
      </c>
      <c r="S9" s="125">
        <v>3</v>
      </c>
    </row>
    <row r="10" spans="1:21" ht="19.5" customHeight="1" x14ac:dyDescent="0.4">
      <c r="A10" s="141"/>
      <c r="B10" s="6">
        <v>2</v>
      </c>
      <c r="C10" s="6" t="s">
        <v>36</v>
      </c>
      <c r="D10" s="9">
        <v>7</v>
      </c>
      <c r="E10" s="8">
        <v>1</v>
      </c>
      <c r="F10" s="6" t="s">
        <v>36</v>
      </c>
      <c r="G10" s="9">
        <v>5</v>
      </c>
      <c r="H10" s="145"/>
      <c r="I10" s="146"/>
      <c r="J10" s="147"/>
      <c r="K10" s="151"/>
      <c r="L10" s="152"/>
      <c r="M10" s="153"/>
      <c r="N10" s="151"/>
      <c r="O10" s="152"/>
      <c r="P10" s="153"/>
      <c r="Q10" s="124"/>
      <c r="R10" s="124"/>
      <c r="S10" s="125"/>
    </row>
    <row r="11" spans="1:21" ht="19.5" customHeight="1" x14ac:dyDescent="0.4">
      <c r="A11" s="3"/>
      <c r="B11" s="126"/>
      <c r="C11" s="126"/>
      <c r="D11" s="126"/>
      <c r="E11" s="126"/>
      <c r="F11" s="189"/>
      <c r="G11" s="128"/>
      <c r="H11" s="128"/>
      <c r="I11" s="128"/>
      <c r="J11" s="128"/>
      <c r="K11" s="3"/>
      <c r="L11" s="128"/>
      <c r="M11" s="128"/>
      <c r="N11" s="128"/>
      <c r="O11" s="128"/>
      <c r="P11" s="128"/>
      <c r="Q11" s="3"/>
      <c r="R11" s="3"/>
      <c r="S11" s="3"/>
      <c r="T11" s="3"/>
      <c r="U11" s="3"/>
    </row>
    <row r="12" spans="1:21" ht="19.5" customHeight="1" x14ac:dyDescent="0.4">
      <c r="A12" s="194" t="s">
        <v>1</v>
      </c>
      <c r="B12" s="130" t="s">
        <v>132</v>
      </c>
      <c r="C12" s="131"/>
      <c r="D12" s="132"/>
      <c r="E12" s="130" t="s">
        <v>158</v>
      </c>
      <c r="F12" s="131"/>
      <c r="G12" s="132"/>
      <c r="H12" s="130" t="s">
        <v>131</v>
      </c>
      <c r="I12" s="131"/>
      <c r="J12" s="132"/>
      <c r="K12" s="130" t="s">
        <v>30</v>
      </c>
      <c r="L12" s="131"/>
      <c r="M12" s="132"/>
      <c r="N12" s="130" t="s">
        <v>31</v>
      </c>
      <c r="O12" s="131"/>
      <c r="P12" s="132"/>
      <c r="Q12" s="136" t="s">
        <v>32</v>
      </c>
      <c r="R12" s="136" t="s">
        <v>33</v>
      </c>
      <c r="S12" s="138" t="s">
        <v>34</v>
      </c>
    </row>
    <row r="13" spans="1:21" ht="19.5" customHeight="1" x14ac:dyDescent="0.4">
      <c r="A13" s="195"/>
      <c r="B13" s="133"/>
      <c r="C13" s="134"/>
      <c r="D13" s="135"/>
      <c r="E13" s="133"/>
      <c r="F13" s="134"/>
      <c r="G13" s="135"/>
      <c r="H13" s="133"/>
      <c r="I13" s="134"/>
      <c r="J13" s="135"/>
      <c r="K13" s="133"/>
      <c r="L13" s="134"/>
      <c r="M13" s="135"/>
      <c r="N13" s="133"/>
      <c r="O13" s="134"/>
      <c r="P13" s="135"/>
      <c r="Q13" s="137"/>
      <c r="R13" s="137"/>
      <c r="S13" s="139"/>
    </row>
    <row r="14" spans="1:21" ht="19.5" customHeight="1" x14ac:dyDescent="0.4">
      <c r="A14" s="140" t="s">
        <v>68</v>
      </c>
      <c r="B14" s="226"/>
      <c r="C14" s="227"/>
      <c r="D14" s="228"/>
      <c r="E14" s="232" t="s">
        <v>135</v>
      </c>
      <c r="F14" s="233"/>
      <c r="G14" s="234"/>
      <c r="H14" s="232" t="s">
        <v>135</v>
      </c>
      <c r="I14" s="233"/>
      <c r="J14" s="234"/>
      <c r="K14" s="235">
        <v>6</v>
      </c>
      <c r="L14" s="236"/>
      <c r="M14" s="237"/>
      <c r="N14" s="235">
        <v>5</v>
      </c>
      <c r="O14" s="236"/>
      <c r="P14" s="237"/>
      <c r="Q14" s="223">
        <v>10</v>
      </c>
      <c r="R14" s="223">
        <v>5</v>
      </c>
      <c r="S14" s="224">
        <v>1</v>
      </c>
    </row>
    <row r="15" spans="1:21" ht="19.5" customHeight="1" x14ac:dyDescent="0.4">
      <c r="A15" s="141"/>
      <c r="B15" s="229"/>
      <c r="C15" s="230"/>
      <c r="D15" s="231"/>
      <c r="E15" s="35">
        <v>3</v>
      </c>
      <c r="F15" s="36" t="s">
        <v>36</v>
      </c>
      <c r="G15" s="37">
        <v>2</v>
      </c>
      <c r="H15" s="35">
        <v>7</v>
      </c>
      <c r="I15" s="36" t="s">
        <v>36</v>
      </c>
      <c r="J15" s="37">
        <v>3</v>
      </c>
      <c r="K15" s="238"/>
      <c r="L15" s="239"/>
      <c r="M15" s="240"/>
      <c r="N15" s="238"/>
      <c r="O15" s="239"/>
      <c r="P15" s="240"/>
      <c r="Q15" s="224"/>
      <c r="R15" s="224"/>
      <c r="S15" s="225"/>
    </row>
    <row r="16" spans="1:21" ht="19.5" customHeight="1" x14ac:dyDescent="0.4">
      <c r="A16" s="140" t="s">
        <v>159</v>
      </c>
      <c r="B16" s="214" t="s">
        <v>134</v>
      </c>
      <c r="C16" s="214"/>
      <c r="D16" s="215"/>
      <c r="E16" s="216"/>
      <c r="F16" s="217"/>
      <c r="G16" s="218"/>
      <c r="H16" s="222" t="s">
        <v>133</v>
      </c>
      <c r="I16" s="214"/>
      <c r="J16" s="215"/>
      <c r="K16" s="204">
        <v>1</v>
      </c>
      <c r="L16" s="205"/>
      <c r="M16" s="206"/>
      <c r="N16" s="204">
        <v>-1</v>
      </c>
      <c r="O16" s="205"/>
      <c r="P16" s="206"/>
      <c r="Q16" s="210">
        <v>5</v>
      </c>
      <c r="R16" s="210">
        <v>6</v>
      </c>
      <c r="S16" s="212">
        <v>2</v>
      </c>
    </row>
    <row r="17" spans="1:20" ht="19.5" customHeight="1" x14ac:dyDescent="0.4">
      <c r="A17" s="141"/>
      <c r="B17" s="38">
        <v>2</v>
      </c>
      <c r="C17" s="38" t="s">
        <v>36</v>
      </c>
      <c r="D17" s="39">
        <v>3</v>
      </c>
      <c r="E17" s="219"/>
      <c r="F17" s="220"/>
      <c r="G17" s="221"/>
      <c r="H17" s="40">
        <v>3</v>
      </c>
      <c r="I17" s="38" t="s">
        <v>36</v>
      </c>
      <c r="J17" s="39">
        <v>3</v>
      </c>
      <c r="K17" s="207"/>
      <c r="L17" s="208"/>
      <c r="M17" s="209"/>
      <c r="N17" s="207"/>
      <c r="O17" s="208"/>
      <c r="P17" s="209"/>
      <c r="Q17" s="211"/>
      <c r="R17" s="211"/>
      <c r="S17" s="212"/>
    </row>
    <row r="18" spans="1:20" ht="19.5" customHeight="1" x14ac:dyDescent="0.4">
      <c r="A18" s="140" t="s">
        <v>67</v>
      </c>
      <c r="B18" s="190" t="s">
        <v>134</v>
      </c>
      <c r="C18" s="190"/>
      <c r="D18" s="191"/>
      <c r="E18" s="192" t="s">
        <v>133</v>
      </c>
      <c r="F18" s="190"/>
      <c r="G18" s="191"/>
      <c r="H18" s="142"/>
      <c r="I18" s="143"/>
      <c r="J18" s="144"/>
      <c r="K18" s="148">
        <v>1</v>
      </c>
      <c r="L18" s="149"/>
      <c r="M18" s="150"/>
      <c r="N18" s="148">
        <v>-4</v>
      </c>
      <c r="O18" s="149"/>
      <c r="P18" s="150"/>
      <c r="Q18" s="123">
        <v>6</v>
      </c>
      <c r="R18" s="123">
        <v>10</v>
      </c>
      <c r="S18" s="125">
        <v>3</v>
      </c>
    </row>
    <row r="19" spans="1:20" ht="19.5" customHeight="1" x14ac:dyDescent="0.4">
      <c r="A19" s="141"/>
      <c r="B19" s="6">
        <v>3</v>
      </c>
      <c r="C19" s="6" t="s">
        <v>36</v>
      </c>
      <c r="D19" s="9">
        <v>7</v>
      </c>
      <c r="E19" s="8">
        <v>3</v>
      </c>
      <c r="F19" s="6" t="s">
        <v>36</v>
      </c>
      <c r="G19" s="9">
        <v>3</v>
      </c>
      <c r="H19" s="145"/>
      <c r="I19" s="146"/>
      <c r="J19" s="147"/>
      <c r="K19" s="151"/>
      <c r="L19" s="152"/>
      <c r="M19" s="153"/>
      <c r="N19" s="151"/>
      <c r="O19" s="152"/>
      <c r="P19" s="153"/>
      <c r="Q19" s="124"/>
      <c r="R19" s="124"/>
      <c r="S19" s="125"/>
    </row>
    <row r="20" spans="1:20" ht="19.5" customHeight="1" x14ac:dyDescent="0.4">
      <c r="A20" s="213" t="s">
        <v>160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</row>
    <row r="21" spans="1:20" ht="19.5" customHeight="1" x14ac:dyDescent="0.4">
      <c r="A21" s="194" t="s">
        <v>2</v>
      </c>
      <c r="B21" s="130" t="s">
        <v>139</v>
      </c>
      <c r="C21" s="131"/>
      <c r="D21" s="132"/>
      <c r="E21" s="130" t="s">
        <v>141</v>
      </c>
      <c r="F21" s="131"/>
      <c r="G21" s="132"/>
      <c r="H21" s="130" t="s">
        <v>140</v>
      </c>
      <c r="I21" s="131"/>
      <c r="J21" s="132"/>
      <c r="K21" s="130" t="s">
        <v>161</v>
      </c>
      <c r="L21" s="131"/>
      <c r="M21" s="132"/>
      <c r="N21" s="130" t="s">
        <v>30</v>
      </c>
      <c r="O21" s="131"/>
      <c r="P21" s="132"/>
      <c r="Q21" s="136" t="s">
        <v>31</v>
      </c>
      <c r="R21" s="136" t="s">
        <v>32</v>
      </c>
      <c r="S21" s="136" t="s">
        <v>33</v>
      </c>
      <c r="T21" s="138" t="s">
        <v>34</v>
      </c>
    </row>
    <row r="22" spans="1:20" ht="19.5" customHeight="1" x14ac:dyDescent="0.4">
      <c r="A22" s="195"/>
      <c r="B22" s="133"/>
      <c r="C22" s="134"/>
      <c r="D22" s="135"/>
      <c r="E22" s="133"/>
      <c r="F22" s="134"/>
      <c r="G22" s="135"/>
      <c r="H22" s="133"/>
      <c r="I22" s="134"/>
      <c r="J22" s="135"/>
      <c r="K22" s="133"/>
      <c r="L22" s="134"/>
      <c r="M22" s="135"/>
      <c r="N22" s="133"/>
      <c r="O22" s="134"/>
      <c r="P22" s="135"/>
      <c r="Q22" s="137"/>
      <c r="R22" s="137"/>
      <c r="S22" s="137"/>
      <c r="T22" s="139"/>
    </row>
    <row r="23" spans="1:20" ht="19.5" customHeight="1" x14ac:dyDescent="0.4">
      <c r="A23" s="140" t="s">
        <v>86</v>
      </c>
      <c r="B23" s="226"/>
      <c r="C23" s="227"/>
      <c r="D23" s="228"/>
      <c r="E23" s="232" t="s">
        <v>135</v>
      </c>
      <c r="F23" s="233"/>
      <c r="G23" s="234"/>
      <c r="H23" s="232" t="s">
        <v>135</v>
      </c>
      <c r="I23" s="233"/>
      <c r="J23" s="234"/>
      <c r="K23" s="232" t="s">
        <v>135</v>
      </c>
      <c r="L23" s="233"/>
      <c r="M23" s="234"/>
      <c r="N23" s="235">
        <v>9</v>
      </c>
      <c r="O23" s="236"/>
      <c r="P23" s="237"/>
      <c r="Q23" s="223">
        <v>2</v>
      </c>
      <c r="R23" s="224">
        <v>6</v>
      </c>
      <c r="S23" s="224">
        <v>2</v>
      </c>
      <c r="T23" s="224">
        <v>1</v>
      </c>
    </row>
    <row r="24" spans="1:20" ht="19.5" customHeight="1" x14ac:dyDescent="0.4">
      <c r="A24" s="141"/>
      <c r="B24" s="229"/>
      <c r="C24" s="230"/>
      <c r="D24" s="231"/>
      <c r="E24" s="35">
        <v>1</v>
      </c>
      <c r="F24" s="36" t="s">
        <v>36</v>
      </c>
      <c r="G24" s="37">
        <v>0</v>
      </c>
      <c r="H24" s="35">
        <v>3</v>
      </c>
      <c r="I24" s="36" t="s">
        <v>36</v>
      </c>
      <c r="J24" s="37">
        <v>1</v>
      </c>
      <c r="K24" s="35">
        <v>2</v>
      </c>
      <c r="L24" s="36" t="s">
        <v>36</v>
      </c>
      <c r="M24" s="37">
        <v>1</v>
      </c>
      <c r="N24" s="238"/>
      <c r="O24" s="239"/>
      <c r="P24" s="240"/>
      <c r="Q24" s="224"/>
      <c r="R24" s="225"/>
      <c r="S24" s="225"/>
      <c r="T24" s="225"/>
    </row>
    <row r="25" spans="1:20" ht="19.5" customHeight="1" x14ac:dyDescent="0.4">
      <c r="A25" s="140" t="s">
        <v>84</v>
      </c>
      <c r="B25" s="214" t="s">
        <v>134</v>
      </c>
      <c r="C25" s="214"/>
      <c r="D25" s="215"/>
      <c r="E25" s="216"/>
      <c r="F25" s="217"/>
      <c r="G25" s="218"/>
      <c r="H25" s="222" t="s">
        <v>135</v>
      </c>
      <c r="I25" s="214"/>
      <c r="J25" s="215"/>
      <c r="K25" s="222" t="s">
        <v>135</v>
      </c>
      <c r="L25" s="214"/>
      <c r="M25" s="215"/>
      <c r="N25" s="204">
        <v>6</v>
      </c>
      <c r="O25" s="205"/>
      <c r="P25" s="206"/>
      <c r="Q25" s="241">
        <v>3</v>
      </c>
      <c r="R25" s="211">
        <v>8</v>
      </c>
      <c r="S25" s="211">
        <v>5</v>
      </c>
      <c r="T25" s="212">
        <v>2</v>
      </c>
    </row>
    <row r="26" spans="1:20" ht="19.5" customHeight="1" x14ac:dyDescent="0.4">
      <c r="A26" s="141"/>
      <c r="B26" s="38">
        <v>0</v>
      </c>
      <c r="C26" s="38" t="s">
        <v>36</v>
      </c>
      <c r="D26" s="39">
        <v>1</v>
      </c>
      <c r="E26" s="219"/>
      <c r="F26" s="220"/>
      <c r="G26" s="221"/>
      <c r="H26" s="40">
        <v>5</v>
      </c>
      <c r="I26" s="38" t="s">
        <v>36</v>
      </c>
      <c r="J26" s="39">
        <v>2</v>
      </c>
      <c r="K26" s="40">
        <v>3</v>
      </c>
      <c r="L26" s="38" t="s">
        <v>36</v>
      </c>
      <c r="M26" s="39">
        <v>2</v>
      </c>
      <c r="N26" s="207"/>
      <c r="O26" s="208"/>
      <c r="P26" s="209"/>
      <c r="Q26" s="211"/>
      <c r="R26" s="212"/>
      <c r="S26" s="212"/>
      <c r="T26" s="212"/>
    </row>
    <row r="27" spans="1:20" ht="19.5" customHeight="1" x14ac:dyDescent="0.4">
      <c r="A27" s="140" t="s">
        <v>83</v>
      </c>
      <c r="B27" s="190" t="s">
        <v>134</v>
      </c>
      <c r="C27" s="190"/>
      <c r="D27" s="191"/>
      <c r="E27" s="192" t="s">
        <v>134</v>
      </c>
      <c r="F27" s="190"/>
      <c r="G27" s="191"/>
      <c r="H27" s="142"/>
      <c r="I27" s="143"/>
      <c r="J27" s="144"/>
      <c r="K27" s="192" t="s">
        <v>135</v>
      </c>
      <c r="L27" s="190"/>
      <c r="M27" s="191"/>
      <c r="N27" s="148">
        <v>3</v>
      </c>
      <c r="O27" s="149"/>
      <c r="P27" s="150"/>
      <c r="Q27" s="197">
        <v>-4</v>
      </c>
      <c r="R27" s="124">
        <v>6</v>
      </c>
      <c r="S27" s="124">
        <v>10</v>
      </c>
      <c r="T27" s="125">
        <v>3</v>
      </c>
    </row>
    <row r="28" spans="1:20" ht="19.5" customHeight="1" x14ac:dyDescent="0.4">
      <c r="A28" s="141"/>
      <c r="B28" s="6">
        <v>1</v>
      </c>
      <c r="C28" s="6" t="s">
        <v>36</v>
      </c>
      <c r="D28" s="9">
        <v>3</v>
      </c>
      <c r="E28" s="8">
        <v>2</v>
      </c>
      <c r="F28" s="6" t="s">
        <v>36</v>
      </c>
      <c r="G28" s="9">
        <v>5</v>
      </c>
      <c r="H28" s="145"/>
      <c r="I28" s="146"/>
      <c r="J28" s="147"/>
      <c r="K28" s="54">
        <v>3</v>
      </c>
      <c r="L28" s="55" t="s">
        <v>36</v>
      </c>
      <c r="M28" s="56">
        <v>2</v>
      </c>
      <c r="N28" s="151"/>
      <c r="O28" s="152"/>
      <c r="P28" s="153"/>
      <c r="Q28" s="124"/>
      <c r="R28" s="125"/>
      <c r="S28" s="125"/>
      <c r="T28" s="125"/>
    </row>
    <row r="29" spans="1:20" ht="19.5" customHeight="1" x14ac:dyDescent="0.4">
      <c r="A29" s="140" t="s">
        <v>162</v>
      </c>
      <c r="B29" s="190" t="s">
        <v>134</v>
      </c>
      <c r="C29" s="190"/>
      <c r="D29" s="191"/>
      <c r="E29" s="192" t="s">
        <v>134</v>
      </c>
      <c r="F29" s="190"/>
      <c r="G29" s="191"/>
      <c r="H29" s="192" t="s">
        <v>134</v>
      </c>
      <c r="I29" s="190"/>
      <c r="J29" s="191"/>
      <c r="K29" s="142"/>
      <c r="L29" s="143"/>
      <c r="M29" s="144"/>
      <c r="N29" s="148">
        <v>0</v>
      </c>
      <c r="O29" s="149"/>
      <c r="P29" s="150"/>
      <c r="Q29" s="197">
        <v>-3</v>
      </c>
      <c r="R29" s="124">
        <v>5</v>
      </c>
      <c r="S29" s="124">
        <v>8</v>
      </c>
      <c r="T29" s="125">
        <v>4</v>
      </c>
    </row>
    <row r="30" spans="1:20" ht="19.5" customHeight="1" x14ac:dyDescent="0.4">
      <c r="A30" s="141"/>
      <c r="B30" s="6">
        <v>1</v>
      </c>
      <c r="C30" s="6" t="s">
        <v>36</v>
      </c>
      <c r="D30" s="9">
        <v>2</v>
      </c>
      <c r="E30" s="8">
        <v>2</v>
      </c>
      <c r="F30" s="6" t="s">
        <v>36</v>
      </c>
      <c r="G30" s="9">
        <v>3</v>
      </c>
      <c r="H30" s="8">
        <v>2</v>
      </c>
      <c r="I30" s="6" t="s">
        <v>36</v>
      </c>
      <c r="J30" s="9">
        <v>3</v>
      </c>
      <c r="K30" s="145"/>
      <c r="L30" s="146"/>
      <c r="M30" s="147"/>
      <c r="N30" s="151"/>
      <c r="O30" s="152"/>
      <c r="P30" s="153"/>
      <c r="Q30" s="124"/>
      <c r="R30" s="125"/>
      <c r="S30" s="125"/>
      <c r="T30" s="125"/>
    </row>
    <row r="32" spans="1:20" ht="19.5" customHeight="1" x14ac:dyDescent="0.4">
      <c r="A32" s="194" t="s">
        <v>3</v>
      </c>
      <c r="B32" s="130" t="s">
        <v>144</v>
      </c>
      <c r="C32" s="131"/>
      <c r="D32" s="132"/>
      <c r="E32" s="130" t="s">
        <v>142</v>
      </c>
      <c r="F32" s="131"/>
      <c r="G32" s="132"/>
      <c r="H32" s="130" t="s">
        <v>143</v>
      </c>
      <c r="I32" s="131"/>
      <c r="J32" s="132"/>
      <c r="K32" s="130" t="s">
        <v>30</v>
      </c>
      <c r="L32" s="131"/>
      <c r="M32" s="132"/>
      <c r="N32" s="130" t="s">
        <v>31</v>
      </c>
      <c r="O32" s="131"/>
      <c r="P32" s="132"/>
      <c r="Q32" s="136" t="s">
        <v>32</v>
      </c>
      <c r="R32" s="136" t="s">
        <v>33</v>
      </c>
      <c r="S32" s="138" t="s">
        <v>34</v>
      </c>
    </row>
    <row r="33" spans="1:19" ht="19.5" customHeight="1" x14ac:dyDescent="0.4">
      <c r="A33" s="195"/>
      <c r="B33" s="133"/>
      <c r="C33" s="134"/>
      <c r="D33" s="135"/>
      <c r="E33" s="133"/>
      <c r="F33" s="134"/>
      <c r="G33" s="135"/>
      <c r="H33" s="133"/>
      <c r="I33" s="134"/>
      <c r="J33" s="135"/>
      <c r="K33" s="133"/>
      <c r="L33" s="134"/>
      <c r="M33" s="135"/>
      <c r="N33" s="133"/>
      <c r="O33" s="134"/>
      <c r="P33" s="135"/>
      <c r="Q33" s="137"/>
      <c r="R33" s="137"/>
      <c r="S33" s="139"/>
    </row>
    <row r="34" spans="1:19" ht="19.5" customHeight="1" x14ac:dyDescent="0.4">
      <c r="A34" s="140" t="s">
        <v>37</v>
      </c>
      <c r="B34" s="226"/>
      <c r="C34" s="227"/>
      <c r="D34" s="228"/>
      <c r="E34" s="232" t="s">
        <v>135</v>
      </c>
      <c r="F34" s="233"/>
      <c r="G34" s="234"/>
      <c r="H34" s="232" t="s">
        <v>135</v>
      </c>
      <c r="I34" s="233"/>
      <c r="J34" s="234"/>
      <c r="K34" s="235">
        <v>6</v>
      </c>
      <c r="L34" s="236"/>
      <c r="M34" s="237"/>
      <c r="N34" s="235">
        <v>8</v>
      </c>
      <c r="O34" s="236"/>
      <c r="P34" s="237"/>
      <c r="Q34" s="223">
        <v>9</v>
      </c>
      <c r="R34" s="223">
        <v>1</v>
      </c>
      <c r="S34" s="224">
        <v>1</v>
      </c>
    </row>
    <row r="35" spans="1:19" ht="19.5" customHeight="1" x14ac:dyDescent="0.4">
      <c r="A35" s="141"/>
      <c r="B35" s="229"/>
      <c r="C35" s="230"/>
      <c r="D35" s="231"/>
      <c r="E35" s="35">
        <v>3</v>
      </c>
      <c r="F35" s="36" t="s">
        <v>36</v>
      </c>
      <c r="G35" s="37">
        <v>0</v>
      </c>
      <c r="H35" s="35">
        <v>6</v>
      </c>
      <c r="I35" s="36" t="s">
        <v>36</v>
      </c>
      <c r="J35" s="37">
        <v>1</v>
      </c>
      <c r="K35" s="238"/>
      <c r="L35" s="239"/>
      <c r="M35" s="240"/>
      <c r="N35" s="238"/>
      <c r="O35" s="239"/>
      <c r="P35" s="240"/>
      <c r="Q35" s="224"/>
      <c r="R35" s="224"/>
      <c r="S35" s="225"/>
    </row>
    <row r="36" spans="1:19" ht="19.5" customHeight="1" x14ac:dyDescent="0.4">
      <c r="A36" s="140" t="s">
        <v>69</v>
      </c>
      <c r="B36" s="214" t="s">
        <v>134</v>
      </c>
      <c r="C36" s="214"/>
      <c r="D36" s="215"/>
      <c r="E36" s="216"/>
      <c r="F36" s="217"/>
      <c r="G36" s="218"/>
      <c r="H36" s="222" t="s">
        <v>135</v>
      </c>
      <c r="I36" s="214"/>
      <c r="J36" s="215"/>
      <c r="K36" s="204">
        <v>3</v>
      </c>
      <c r="L36" s="205"/>
      <c r="M36" s="206"/>
      <c r="N36" s="204">
        <v>2</v>
      </c>
      <c r="O36" s="205"/>
      <c r="P36" s="206"/>
      <c r="Q36" s="210">
        <v>6</v>
      </c>
      <c r="R36" s="210">
        <v>4</v>
      </c>
      <c r="S36" s="212">
        <v>2</v>
      </c>
    </row>
    <row r="37" spans="1:19" ht="19.5" customHeight="1" x14ac:dyDescent="0.4">
      <c r="A37" s="141"/>
      <c r="B37" s="38">
        <v>0</v>
      </c>
      <c r="C37" s="38" t="s">
        <v>36</v>
      </c>
      <c r="D37" s="39">
        <v>3</v>
      </c>
      <c r="E37" s="219"/>
      <c r="F37" s="220"/>
      <c r="G37" s="221"/>
      <c r="H37" s="40">
        <v>6</v>
      </c>
      <c r="I37" s="38" t="s">
        <v>36</v>
      </c>
      <c r="J37" s="39">
        <v>1</v>
      </c>
      <c r="K37" s="207"/>
      <c r="L37" s="208"/>
      <c r="M37" s="209"/>
      <c r="N37" s="207"/>
      <c r="O37" s="208"/>
      <c r="P37" s="209"/>
      <c r="Q37" s="211"/>
      <c r="R37" s="211"/>
      <c r="S37" s="212"/>
    </row>
    <row r="38" spans="1:19" ht="19.5" customHeight="1" x14ac:dyDescent="0.4">
      <c r="A38" s="140" t="s">
        <v>35</v>
      </c>
      <c r="B38" s="190" t="s">
        <v>134</v>
      </c>
      <c r="C38" s="190"/>
      <c r="D38" s="191"/>
      <c r="E38" s="192" t="s">
        <v>134</v>
      </c>
      <c r="F38" s="190"/>
      <c r="G38" s="191"/>
      <c r="H38" s="142"/>
      <c r="I38" s="143"/>
      <c r="J38" s="144"/>
      <c r="K38" s="148">
        <v>0</v>
      </c>
      <c r="L38" s="149"/>
      <c r="M38" s="150"/>
      <c r="N38" s="148">
        <v>-10</v>
      </c>
      <c r="O38" s="149"/>
      <c r="P38" s="150"/>
      <c r="Q38" s="123">
        <v>2</v>
      </c>
      <c r="R38" s="123">
        <v>12</v>
      </c>
      <c r="S38" s="125">
        <v>3</v>
      </c>
    </row>
    <row r="39" spans="1:19" ht="19.5" customHeight="1" x14ac:dyDescent="0.4">
      <c r="A39" s="141"/>
      <c r="B39" s="6">
        <v>1</v>
      </c>
      <c r="C39" s="6" t="s">
        <v>36</v>
      </c>
      <c r="D39" s="9">
        <v>6</v>
      </c>
      <c r="E39" s="8">
        <v>1</v>
      </c>
      <c r="F39" s="6" t="s">
        <v>36</v>
      </c>
      <c r="G39" s="9">
        <v>6</v>
      </c>
      <c r="H39" s="145"/>
      <c r="I39" s="146"/>
      <c r="J39" s="147"/>
      <c r="K39" s="151"/>
      <c r="L39" s="152"/>
      <c r="M39" s="153"/>
      <c r="N39" s="151"/>
      <c r="O39" s="152"/>
      <c r="P39" s="153"/>
      <c r="Q39" s="124"/>
      <c r="R39" s="124"/>
      <c r="S39" s="125"/>
    </row>
    <row r="41" spans="1:19" ht="19.5" customHeight="1" x14ac:dyDescent="0.4">
      <c r="A41" s="194" t="s">
        <v>4</v>
      </c>
      <c r="B41" s="130" t="s">
        <v>147</v>
      </c>
      <c r="C41" s="131"/>
      <c r="D41" s="132"/>
      <c r="E41" s="130" t="s">
        <v>145</v>
      </c>
      <c r="F41" s="131"/>
      <c r="G41" s="132"/>
      <c r="H41" s="130" t="s">
        <v>146</v>
      </c>
      <c r="I41" s="131"/>
      <c r="J41" s="132"/>
      <c r="K41" s="130" t="s">
        <v>30</v>
      </c>
      <c r="L41" s="131"/>
      <c r="M41" s="132"/>
      <c r="N41" s="130" t="s">
        <v>31</v>
      </c>
      <c r="O41" s="131"/>
      <c r="P41" s="132"/>
      <c r="Q41" s="136" t="s">
        <v>32</v>
      </c>
      <c r="R41" s="136" t="s">
        <v>33</v>
      </c>
      <c r="S41" s="138" t="s">
        <v>34</v>
      </c>
    </row>
    <row r="42" spans="1:19" ht="19.5" customHeight="1" x14ac:dyDescent="0.4">
      <c r="A42" s="195"/>
      <c r="B42" s="133"/>
      <c r="C42" s="134"/>
      <c r="D42" s="135"/>
      <c r="E42" s="133"/>
      <c r="F42" s="134"/>
      <c r="G42" s="135"/>
      <c r="H42" s="133"/>
      <c r="I42" s="134"/>
      <c r="J42" s="135"/>
      <c r="K42" s="133"/>
      <c r="L42" s="134"/>
      <c r="M42" s="135"/>
      <c r="N42" s="133"/>
      <c r="O42" s="134"/>
      <c r="P42" s="135"/>
      <c r="Q42" s="137"/>
      <c r="R42" s="137"/>
      <c r="S42" s="139"/>
    </row>
    <row r="43" spans="1:19" ht="19.5" customHeight="1" x14ac:dyDescent="0.4">
      <c r="A43" s="140" t="s">
        <v>29</v>
      </c>
      <c r="B43" s="226"/>
      <c r="C43" s="227"/>
      <c r="D43" s="228"/>
      <c r="E43" s="232" t="s">
        <v>135</v>
      </c>
      <c r="F43" s="233"/>
      <c r="G43" s="234"/>
      <c r="H43" s="232" t="s">
        <v>135</v>
      </c>
      <c r="I43" s="233"/>
      <c r="J43" s="234"/>
      <c r="K43" s="235">
        <v>6</v>
      </c>
      <c r="L43" s="236"/>
      <c r="M43" s="237"/>
      <c r="N43" s="235">
        <v>8</v>
      </c>
      <c r="O43" s="236"/>
      <c r="P43" s="237"/>
      <c r="Q43" s="223">
        <v>10</v>
      </c>
      <c r="R43" s="223">
        <v>2</v>
      </c>
      <c r="S43" s="224">
        <v>1</v>
      </c>
    </row>
    <row r="44" spans="1:19" ht="19.5" customHeight="1" x14ac:dyDescent="0.4">
      <c r="A44" s="141"/>
      <c r="B44" s="229"/>
      <c r="C44" s="230"/>
      <c r="D44" s="231"/>
      <c r="E44" s="35">
        <v>4</v>
      </c>
      <c r="F44" s="36" t="s">
        <v>36</v>
      </c>
      <c r="G44" s="37">
        <v>2</v>
      </c>
      <c r="H44" s="35">
        <v>6</v>
      </c>
      <c r="I44" s="36" t="s">
        <v>36</v>
      </c>
      <c r="J44" s="37">
        <v>0</v>
      </c>
      <c r="K44" s="238"/>
      <c r="L44" s="239"/>
      <c r="M44" s="240"/>
      <c r="N44" s="238"/>
      <c r="O44" s="239"/>
      <c r="P44" s="240"/>
      <c r="Q44" s="224"/>
      <c r="R44" s="224"/>
      <c r="S44" s="225"/>
    </row>
    <row r="45" spans="1:19" ht="19.5" customHeight="1" x14ac:dyDescent="0.4">
      <c r="A45" s="140" t="s">
        <v>63</v>
      </c>
      <c r="B45" s="214" t="s">
        <v>134</v>
      </c>
      <c r="C45" s="214"/>
      <c r="D45" s="215"/>
      <c r="E45" s="216"/>
      <c r="F45" s="217"/>
      <c r="G45" s="218"/>
      <c r="H45" s="222" t="s">
        <v>135</v>
      </c>
      <c r="I45" s="214"/>
      <c r="J45" s="215"/>
      <c r="K45" s="204">
        <v>3</v>
      </c>
      <c r="L45" s="205"/>
      <c r="M45" s="206"/>
      <c r="N45" s="204">
        <v>3</v>
      </c>
      <c r="O45" s="205"/>
      <c r="P45" s="206"/>
      <c r="Q45" s="210">
        <v>8</v>
      </c>
      <c r="R45" s="210">
        <v>5</v>
      </c>
      <c r="S45" s="212">
        <v>2</v>
      </c>
    </row>
    <row r="46" spans="1:19" ht="19.5" customHeight="1" x14ac:dyDescent="0.4">
      <c r="A46" s="141"/>
      <c r="B46" s="38">
        <v>2</v>
      </c>
      <c r="C46" s="38" t="s">
        <v>36</v>
      </c>
      <c r="D46" s="39">
        <v>4</v>
      </c>
      <c r="E46" s="219"/>
      <c r="F46" s="220"/>
      <c r="G46" s="221"/>
      <c r="H46" s="40">
        <v>6</v>
      </c>
      <c r="I46" s="38" t="s">
        <v>36</v>
      </c>
      <c r="J46" s="39">
        <v>1</v>
      </c>
      <c r="K46" s="207"/>
      <c r="L46" s="208"/>
      <c r="M46" s="209"/>
      <c r="N46" s="207"/>
      <c r="O46" s="208"/>
      <c r="P46" s="209"/>
      <c r="Q46" s="211"/>
      <c r="R46" s="211"/>
      <c r="S46" s="212"/>
    </row>
    <row r="47" spans="1:19" ht="19.5" customHeight="1" x14ac:dyDescent="0.4">
      <c r="A47" s="140" t="s">
        <v>64</v>
      </c>
      <c r="B47" s="190" t="s">
        <v>134</v>
      </c>
      <c r="C47" s="190"/>
      <c r="D47" s="191"/>
      <c r="E47" s="192" t="s">
        <v>134</v>
      </c>
      <c r="F47" s="190"/>
      <c r="G47" s="191"/>
      <c r="H47" s="142"/>
      <c r="I47" s="143"/>
      <c r="J47" s="144"/>
      <c r="K47" s="148">
        <v>0</v>
      </c>
      <c r="L47" s="149"/>
      <c r="M47" s="150"/>
      <c r="N47" s="148">
        <v>-11</v>
      </c>
      <c r="O47" s="149"/>
      <c r="P47" s="150"/>
      <c r="Q47" s="123">
        <v>1</v>
      </c>
      <c r="R47" s="123">
        <v>12</v>
      </c>
      <c r="S47" s="125">
        <v>3</v>
      </c>
    </row>
    <row r="48" spans="1:19" ht="19.5" customHeight="1" x14ac:dyDescent="0.4">
      <c r="A48" s="141"/>
      <c r="B48" s="6">
        <v>0</v>
      </c>
      <c r="C48" s="6" t="s">
        <v>36</v>
      </c>
      <c r="D48" s="9">
        <v>6</v>
      </c>
      <c r="E48" s="8">
        <v>1</v>
      </c>
      <c r="F48" s="6" t="s">
        <v>36</v>
      </c>
      <c r="G48" s="9">
        <v>6</v>
      </c>
      <c r="H48" s="145"/>
      <c r="I48" s="146"/>
      <c r="J48" s="147"/>
      <c r="K48" s="151"/>
      <c r="L48" s="152"/>
      <c r="M48" s="153"/>
      <c r="N48" s="151"/>
      <c r="O48" s="152"/>
      <c r="P48" s="153"/>
      <c r="Q48" s="124"/>
      <c r="R48" s="124"/>
      <c r="S48" s="125"/>
    </row>
    <row r="50" spans="1:20" ht="19.5" customHeight="1" x14ac:dyDescent="0.4">
      <c r="A50" s="194" t="s">
        <v>5</v>
      </c>
      <c r="B50" s="130" t="s">
        <v>150</v>
      </c>
      <c r="C50" s="131"/>
      <c r="D50" s="132"/>
      <c r="E50" s="130" t="s">
        <v>149</v>
      </c>
      <c r="F50" s="131"/>
      <c r="G50" s="132"/>
      <c r="H50" s="130" t="s">
        <v>148</v>
      </c>
      <c r="I50" s="131"/>
      <c r="J50" s="132"/>
      <c r="K50" s="130" t="s">
        <v>30</v>
      </c>
      <c r="L50" s="131"/>
      <c r="M50" s="132"/>
      <c r="N50" s="130" t="s">
        <v>31</v>
      </c>
      <c r="O50" s="131"/>
      <c r="P50" s="132"/>
      <c r="Q50" s="136" t="s">
        <v>32</v>
      </c>
      <c r="R50" s="136" t="s">
        <v>33</v>
      </c>
      <c r="S50" s="138" t="s">
        <v>34</v>
      </c>
    </row>
    <row r="51" spans="1:20" ht="19.5" customHeight="1" x14ac:dyDescent="0.4">
      <c r="A51" s="195"/>
      <c r="B51" s="133"/>
      <c r="C51" s="134"/>
      <c r="D51" s="135"/>
      <c r="E51" s="133"/>
      <c r="F51" s="134"/>
      <c r="G51" s="135"/>
      <c r="H51" s="133"/>
      <c r="I51" s="134"/>
      <c r="J51" s="135"/>
      <c r="K51" s="133"/>
      <c r="L51" s="134"/>
      <c r="M51" s="135"/>
      <c r="N51" s="133"/>
      <c r="O51" s="134"/>
      <c r="P51" s="135"/>
      <c r="Q51" s="137"/>
      <c r="R51" s="137"/>
      <c r="S51" s="139"/>
    </row>
    <row r="52" spans="1:20" ht="19.5" customHeight="1" x14ac:dyDescent="0.4">
      <c r="A52" s="140" t="s">
        <v>66</v>
      </c>
      <c r="B52" s="226"/>
      <c r="C52" s="227"/>
      <c r="D52" s="228"/>
      <c r="E52" s="232" t="s">
        <v>135</v>
      </c>
      <c r="F52" s="233"/>
      <c r="G52" s="234"/>
      <c r="H52" s="232" t="s">
        <v>135</v>
      </c>
      <c r="I52" s="233"/>
      <c r="J52" s="234"/>
      <c r="K52" s="235">
        <v>6</v>
      </c>
      <c r="L52" s="236"/>
      <c r="M52" s="237"/>
      <c r="N52" s="235">
        <v>4</v>
      </c>
      <c r="O52" s="236"/>
      <c r="P52" s="237"/>
      <c r="Q52" s="223">
        <v>6</v>
      </c>
      <c r="R52" s="223">
        <v>2</v>
      </c>
      <c r="S52" s="224">
        <v>1</v>
      </c>
    </row>
    <row r="53" spans="1:20" ht="19.5" customHeight="1" x14ac:dyDescent="0.4">
      <c r="A53" s="141"/>
      <c r="B53" s="229"/>
      <c r="C53" s="230"/>
      <c r="D53" s="231"/>
      <c r="E53" s="35">
        <v>3</v>
      </c>
      <c r="F53" s="36" t="s">
        <v>36</v>
      </c>
      <c r="G53" s="37">
        <v>1</v>
      </c>
      <c r="H53" s="35">
        <v>3</v>
      </c>
      <c r="I53" s="36" t="s">
        <v>36</v>
      </c>
      <c r="J53" s="37">
        <v>1</v>
      </c>
      <c r="K53" s="238"/>
      <c r="L53" s="239"/>
      <c r="M53" s="240"/>
      <c r="N53" s="238"/>
      <c r="O53" s="239"/>
      <c r="P53" s="240"/>
      <c r="Q53" s="224"/>
      <c r="R53" s="224"/>
      <c r="S53" s="225"/>
    </row>
    <row r="54" spans="1:20" ht="19.5" customHeight="1" x14ac:dyDescent="0.4">
      <c r="A54" s="140" t="s">
        <v>65</v>
      </c>
      <c r="B54" s="214" t="s">
        <v>134</v>
      </c>
      <c r="C54" s="214"/>
      <c r="D54" s="215"/>
      <c r="E54" s="216"/>
      <c r="F54" s="217"/>
      <c r="G54" s="218"/>
      <c r="H54" s="222" t="s">
        <v>135</v>
      </c>
      <c r="I54" s="214"/>
      <c r="J54" s="215"/>
      <c r="K54" s="204">
        <v>3</v>
      </c>
      <c r="L54" s="205"/>
      <c r="M54" s="206"/>
      <c r="N54" s="204">
        <v>7</v>
      </c>
      <c r="O54" s="205"/>
      <c r="P54" s="206"/>
      <c r="Q54" s="210">
        <v>11</v>
      </c>
      <c r="R54" s="210">
        <v>4</v>
      </c>
      <c r="S54" s="212">
        <v>2</v>
      </c>
    </row>
    <row r="55" spans="1:20" ht="19.5" customHeight="1" x14ac:dyDescent="0.4">
      <c r="A55" s="141"/>
      <c r="B55" s="38">
        <v>1</v>
      </c>
      <c r="C55" s="38" t="s">
        <v>36</v>
      </c>
      <c r="D55" s="39">
        <v>3</v>
      </c>
      <c r="E55" s="219"/>
      <c r="F55" s="220"/>
      <c r="G55" s="221"/>
      <c r="H55" s="40">
        <v>10</v>
      </c>
      <c r="I55" s="38" t="s">
        <v>36</v>
      </c>
      <c r="J55" s="39">
        <v>1</v>
      </c>
      <c r="K55" s="207"/>
      <c r="L55" s="208"/>
      <c r="M55" s="209"/>
      <c r="N55" s="207"/>
      <c r="O55" s="208"/>
      <c r="P55" s="209"/>
      <c r="Q55" s="211"/>
      <c r="R55" s="211"/>
      <c r="S55" s="212"/>
    </row>
    <row r="56" spans="1:20" ht="19.5" customHeight="1" x14ac:dyDescent="0.4">
      <c r="A56" s="140" t="s">
        <v>53</v>
      </c>
      <c r="B56" s="190" t="s">
        <v>134</v>
      </c>
      <c r="C56" s="190"/>
      <c r="D56" s="191"/>
      <c r="E56" s="192" t="s">
        <v>134</v>
      </c>
      <c r="F56" s="190"/>
      <c r="G56" s="191"/>
      <c r="H56" s="142"/>
      <c r="I56" s="143"/>
      <c r="J56" s="144"/>
      <c r="K56" s="148">
        <v>0</v>
      </c>
      <c r="L56" s="149"/>
      <c r="M56" s="150"/>
      <c r="N56" s="148">
        <v>-11</v>
      </c>
      <c r="O56" s="149"/>
      <c r="P56" s="150"/>
      <c r="Q56" s="123">
        <v>2</v>
      </c>
      <c r="R56" s="123">
        <v>13</v>
      </c>
      <c r="S56" s="125">
        <v>3</v>
      </c>
    </row>
    <row r="57" spans="1:20" ht="19.5" customHeight="1" x14ac:dyDescent="0.4">
      <c r="A57" s="141"/>
      <c r="B57" s="6">
        <v>1</v>
      </c>
      <c r="C57" s="6" t="s">
        <v>36</v>
      </c>
      <c r="D57" s="9">
        <v>3</v>
      </c>
      <c r="E57" s="8">
        <v>1</v>
      </c>
      <c r="F57" s="6" t="s">
        <v>36</v>
      </c>
      <c r="G57" s="9">
        <v>10</v>
      </c>
      <c r="H57" s="145"/>
      <c r="I57" s="146"/>
      <c r="J57" s="147"/>
      <c r="K57" s="151"/>
      <c r="L57" s="152"/>
      <c r="M57" s="153"/>
      <c r="N57" s="151"/>
      <c r="O57" s="152"/>
      <c r="P57" s="153"/>
      <c r="Q57" s="124"/>
      <c r="R57" s="124"/>
      <c r="S57" s="125"/>
    </row>
    <row r="59" spans="1:20" ht="19.5" customHeight="1" x14ac:dyDescent="0.4">
      <c r="A59" s="194" t="s">
        <v>6</v>
      </c>
      <c r="B59" s="130" t="s">
        <v>152</v>
      </c>
      <c r="C59" s="131"/>
      <c r="D59" s="132"/>
      <c r="E59" s="130" t="s">
        <v>154</v>
      </c>
      <c r="F59" s="131"/>
      <c r="G59" s="132"/>
      <c r="H59" s="130" t="s">
        <v>153</v>
      </c>
      <c r="I59" s="131"/>
      <c r="J59" s="132"/>
      <c r="K59" s="130" t="s">
        <v>151</v>
      </c>
      <c r="L59" s="131"/>
      <c r="M59" s="132"/>
      <c r="N59" s="130" t="s">
        <v>30</v>
      </c>
      <c r="O59" s="131"/>
      <c r="P59" s="132"/>
      <c r="Q59" s="136" t="s">
        <v>31</v>
      </c>
      <c r="R59" s="136" t="s">
        <v>32</v>
      </c>
      <c r="S59" s="136" t="s">
        <v>33</v>
      </c>
      <c r="T59" s="138" t="s">
        <v>34</v>
      </c>
    </row>
    <row r="60" spans="1:20" ht="19.5" customHeight="1" x14ac:dyDescent="0.4">
      <c r="A60" s="195"/>
      <c r="B60" s="133"/>
      <c r="C60" s="134"/>
      <c r="D60" s="135"/>
      <c r="E60" s="133"/>
      <c r="F60" s="134"/>
      <c r="G60" s="135"/>
      <c r="H60" s="133"/>
      <c r="I60" s="134"/>
      <c r="J60" s="135"/>
      <c r="K60" s="133"/>
      <c r="L60" s="134"/>
      <c r="M60" s="135"/>
      <c r="N60" s="133"/>
      <c r="O60" s="134"/>
      <c r="P60" s="135"/>
      <c r="Q60" s="137"/>
      <c r="R60" s="137"/>
      <c r="S60" s="137"/>
      <c r="T60" s="139"/>
    </row>
    <row r="61" spans="1:20" ht="19.5" customHeight="1" x14ac:dyDescent="0.4">
      <c r="A61" s="140" t="s">
        <v>81</v>
      </c>
      <c r="B61" s="226"/>
      <c r="C61" s="227"/>
      <c r="D61" s="228"/>
      <c r="E61" s="232" t="s">
        <v>135</v>
      </c>
      <c r="F61" s="233"/>
      <c r="G61" s="234"/>
      <c r="H61" s="232" t="s">
        <v>135</v>
      </c>
      <c r="I61" s="233"/>
      <c r="J61" s="234"/>
      <c r="K61" s="232" t="s">
        <v>135</v>
      </c>
      <c r="L61" s="233"/>
      <c r="M61" s="234"/>
      <c r="N61" s="235">
        <v>9</v>
      </c>
      <c r="O61" s="236"/>
      <c r="P61" s="237"/>
      <c r="Q61" s="223">
        <v>0</v>
      </c>
      <c r="R61" s="224">
        <v>29</v>
      </c>
      <c r="S61" s="224">
        <v>0</v>
      </c>
      <c r="T61" s="224">
        <v>1</v>
      </c>
    </row>
    <row r="62" spans="1:20" ht="19.5" customHeight="1" x14ac:dyDescent="0.4">
      <c r="A62" s="141"/>
      <c r="B62" s="229"/>
      <c r="C62" s="230"/>
      <c r="D62" s="231"/>
      <c r="E62" s="35">
        <v>4</v>
      </c>
      <c r="F62" s="36" t="s">
        <v>36</v>
      </c>
      <c r="G62" s="37">
        <v>0</v>
      </c>
      <c r="H62" s="35">
        <v>8</v>
      </c>
      <c r="I62" s="36" t="s">
        <v>36</v>
      </c>
      <c r="J62" s="37">
        <v>0</v>
      </c>
      <c r="K62" s="35">
        <v>17</v>
      </c>
      <c r="L62" s="36" t="s">
        <v>36</v>
      </c>
      <c r="M62" s="37">
        <v>0</v>
      </c>
      <c r="N62" s="238"/>
      <c r="O62" s="239"/>
      <c r="P62" s="240"/>
      <c r="Q62" s="224"/>
      <c r="R62" s="225"/>
      <c r="S62" s="225"/>
      <c r="T62" s="225"/>
    </row>
    <row r="63" spans="1:20" ht="19.5" customHeight="1" x14ac:dyDescent="0.4">
      <c r="A63" s="140" t="s">
        <v>82</v>
      </c>
      <c r="B63" s="214" t="s">
        <v>134</v>
      </c>
      <c r="C63" s="214"/>
      <c r="D63" s="215"/>
      <c r="E63" s="216"/>
      <c r="F63" s="217"/>
      <c r="G63" s="218"/>
      <c r="H63" s="222" t="s">
        <v>135</v>
      </c>
      <c r="I63" s="214"/>
      <c r="J63" s="215"/>
      <c r="K63" s="222" t="s">
        <v>135</v>
      </c>
      <c r="L63" s="214"/>
      <c r="M63" s="215"/>
      <c r="N63" s="204">
        <v>6</v>
      </c>
      <c r="O63" s="205"/>
      <c r="P63" s="206"/>
      <c r="Q63" s="241">
        <v>12</v>
      </c>
      <c r="R63" s="211">
        <v>17</v>
      </c>
      <c r="S63" s="211">
        <v>5</v>
      </c>
      <c r="T63" s="212">
        <v>2</v>
      </c>
    </row>
    <row r="64" spans="1:20" ht="19.5" customHeight="1" x14ac:dyDescent="0.4">
      <c r="A64" s="141"/>
      <c r="B64" s="38">
        <v>0</v>
      </c>
      <c r="C64" s="38" t="s">
        <v>36</v>
      </c>
      <c r="D64" s="39">
        <v>4</v>
      </c>
      <c r="E64" s="219"/>
      <c r="F64" s="220"/>
      <c r="G64" s="221"/>
      <c r="H64" s="40">
        <v>5</v>
      </c>
      <c r="I64" s="38" t="s">
        <v>36</v>
      </c>
      <c r="J64" s="39">
        <v>1</v>
      </c>
      <c r="K64" s="40">
        <v>12</v>
      </c>
      <c r="L64" s="38" t="s">
        <v>36</v>
      </c>
      <c r="M64" s="39">
        <v>0</v>
      </c>
      <c r="N64" s="207"/>
      <c r="O64" s="208"/>
      <c r="P64" s="209"/>
      <c r="Q64" s="211"/>
      <c r="R64" s="212"/>
      <c r="S64" s="212"/>
      <c r="T64" s="212"/>
    </row>
    <row r="65" spans="1:20" ht="19.5" customHeight="1" x14ac:dyDescent="0.4">
      <c r="A65" s="140" t="s">
        <v>71</v>
      </c>
      <c r="B65" s="190" t="s">
        <v>134</v>
      </c>
      <c r="C65" s="190"/>
      <c r="D65" s="191"/>
      <c r="E65" s="192" t="s">
        <v>134</v>
      </c>
      <c r="F65" s="190"/>
      <c r="G65" s="191"/>
      <c r="H65" s="142"/>
      <c r="I65" s="143"/>
      <c r="J65" s="144"/>
      <c r="K65" s="192" t="s">
        <v>135</v>
      </c>
      <c r="L65" s="190"/>
      <c r="M65" s="191"/>
      <c r="N65" s="148">
        <v>3</v>
      </c>
      <c r="O65" s="149"/>
      <c r="P65" s="150"/>
      <c r="Q65" s="197">
        <v>-7</v>
      </c>
      <c r="R65" s="124">
        <v>6</v>
      </c>
      <c r="S65" s="124">
        <v>13</v>
      </c>
      <c r="T65" s="125">
        <v>3</v>
      </c>
    </row>
    <row r="66" spans="1:20" ht="19.5" customHeight="1" x14ac:dyDescent="0.4">
      <c r="A66" s="141"/>
      <c r="B66" s="6">
        <v>0</v>
      </c>
      <c r="C66" s="6" t="s">
        <v>36</v>
      </c>
      <c r="D66" s="9">
        <v>8</v>
      </c>
      <c r="E66" s="8">
        <v>1</v>
      </c>
      <c r="F66" s="6" t="s">
        <v>36</v>
      </c>
      <c r="G66" s="9">
        <v>5</v>
      </c>
      <c r="H66" s="145"/>
      <c r="I66" s="146"/>
      <c r="J66" s="147"/>
      <c r="K66" s="54">
        <v>5</v>
      </c>
      <c r="L66" s="55" t="s">
        <v>36</v>
      </c>
      <c r="M66" s="56">
        <v>0</v>
      </c>
      <c r="N66" s="151"/>
      <c r="O66" s="152"/>
      <c r="P66" s="153"/>
      <c r="Q66" s="124"/>
      <c r="R66" s="125"/>
      <c r="S66" s="125"/>
      <c r="T66" s="125"/>
    </row>
    <row r="67" spans="1:20" ht="19.5" customHeight="1" x14ac:dyDescent="0.4">
      <c r="A67" s="140" t="s">
        <v>163</v>
      </c>
      <c r="B67" s="190" t="s">
        <v>134</v>
      </c>
      <c r="C67" s="190"/>
      <c r="D67" s="191"/>
      <c r="E67" s="192" t="s">
        <v>134</v>
      </c>
      <c r="F67" s="190"/>
      <c r="G67" s="191"/>
      <c r="H67" s="192" t="s">
        <v>134</v>
      </c>
      <c r="I67" s="190"/>
      <c r="J67" s="191"/>
      <c r="K67" s="142"/>
      <c r="L67" s="143"/>
      <c r="M67" s="144"/>
      <c r="N67" s="148">
        <v>0</v>
      </c>
      <c r="O67" s="149"/>
      <c r="P67" s="150"/>
      <c r="Q67" s="197">
        <v>-34</v>
      </c>
      <c r="R67" s="124">
        <v>0</v>
      </c>
      <c r="S67" s="124">
        <v>34</v>
      </c>
      <c r="T67" s="125">
        <v>4</v>
      </c>
    </row>
    <row r="68" spans="1:20" ht="19.5" customHeight="1" x14ac:dyDescent="0.4">
      <c r="A68" s="141"/>
      <c r="B68" s="6">
        <v>0</v>
      </c>
      <c r="C68" s="6" t="s">
        <v>36</v>
      </c>
      <c r="D68" s="9">
        <v>17</v>
      </c>
      <c r="E68" s="8">
        <v>0</v>
      </c>
      <c r="F68" s="6" t="s">
        <v>36</v>
      </c>
      <c r="G68" s="9">
        <v>12</v>
      </c>
      <c r="H68" s="8">
        <v>0</v>
      </c>
      <c r="I68" s="6" t="s">
        <v>36</v>
      </c>
      <c r="J68" s="9">
        <v>5</v>
      </c>
      <c r="K68" s="145"/>
      <c r="L68" s="146"/>
      <c r="M68" s="147"/>
      <c r="N68" s="151"/>
      <c r="O68" s="152"/>
      <c r="P68" s="153"/>
      <c r="Q68" s="124"/>
      <c r="R68" s="125"/>
      <c r="S68" s="125"/>
      <c r="T68" s="125"/>
    </row>
    <row r="70" spans="1:20" ht="19.5" customHeight="1" x14ac:dyDescent="0.4">
      <c r="A70" s="194" t="s">
        <v>7</v>
      </c>
      <c r="B70" s="130" t="s">
        <v>155</v>
      </c>
      <c r="C70" s="131"/>
      <c r="D70" s="132"/>
      <c r="E70" s="130" t="s">
        <v>156</v>
      </c>
      <c r="F70" s="131"/>
      <c r="G70" s="132"/>
      <c r="H70" s="130" t="s">
        <v>157</v>
      </c>
      <c r="I70" s="131"/>
      <c r="J70" s="132"/>
      <c r="K70" s="130" t="s">
        <v>30</v>
      </c>
      <c r="L70" s="131"/>
      <c r="M70" s="132"/>
      <c r="N70" s="130" t="s">
        <v>31</v>
      </c>
      <c r="O70" s="131"/>
      <c r="P70" s="132"/>
      <c r="Q70" s="136" t="s">
        <v>32</v>
      </c>
      <c r="R70" s="136" t="s">
        <v>33</v>
      </c>
      <c r="S70" s="138" t="s">
        <v>34</v>
      </c>
    </row>
    <row r="71" spans="1:20" ht="19.5" customHeight="1" x14ac:dyDescent="0.4">
      <c r="A71" s="195"/>
      <c r="B71" s="133"/>
      <c r="C71" s="134"/>
      <c r="D71" s="135"/>
      <c r="E71" s="133"/>
      <c r="F71" s="134"/>
      <c r="G71" s="135"/>
      <c r="H71" s="133"/>
      <c r="I71" s="134"/>
      <c r="J71" s="135"/>
      <c r="K71" s="133"/>
      <c r="L71" s="134"/>
      <c r="M71" s="135"/>
      <c r="N71" s="133"/>
      <c r="O71" s="134"/>
      <c r="P71" s="135"/>
      <c r="Q71" s="137"/>
      <c r="R71" s="137"/>
      <c r="S71" s="139"/>
    </row>
    <row r="72" spans="1:20" ht="19.5" customHeight="1" x14ac:dyDescent="0.4">
      <c r="A72" s="140" t="s">
        <v>62</v>
      </c>
      <c r="B72" s="226"/>
      <c r="C72" s="227"/>
      <c r="D72" s="228"/>
      <c r="E72" s="232" t="s">
        <v>135</v>
      </c>
      <c r="F72" s="233"/>
      <c r="G72" s="234"/>
      <c r="H72" s="232" t="s">
        <v>133</v>
      </c>
      <c r="I72" s="233"/>
      <c r="J72" s="234"/>
      <c r="K72" s="235">
        <v>4</v>
      </c>
      <c r="L72" s="236"/>
      <c r="M72" s="237"/>
      <c r="N72" s="235">
        <v>1</v>
      </c>
      <c r="O72" s="236"/>
      <c r="P72" s="237"/>
      <c r="Q72" s="223">
        <v>3</v>
      </c>
      <c r="R72" s="223">
        <v>2</v>
      </c>
      <c r="S72" s="224">
        <v>1</v>
      </c>
    </row>
    <row r="73" spans="1:20" ht="19.5" customHeight="1" x14ac:dyDescent="0.4">
      <c r="A73" s="141"/>
      <c r="B73" s="229"/>
      <c r="C73" s="230"/>
      <c r="D73" s="231"/>
      <c r="E73" s="35">
        <v>1</v>
      </c>
      <c r="F73" s="36" t="s">
        <v>36</v>
      </c>
      <c r="G73" s="37">
        <v>0</v>
      </c>
      <c r="H73" s="35">
        <v>2</v>
      </c>
      <c r="I73" s="36" t="s">
        <v>36</v>
      </c>
      <c r="J73" s="37">
        <v>2</v>
      </c>
      <c r="K73" s="238"/>
      <c r="L73" s="239"/>
      <c r="M73" s="240"/>
      <c r="N73" s="238"/>
      <c r="O73" s="239"/>
      <c r="P73" s="240"/>
      <c r="Q73" s="224"/>
      <c r="R73" s="224"/>
      <c r="S73" s="225"/>
    </row>
    <row r="74" spans="1:20" ht="19.5" customHeight="1" x14ac:dyDescent="0.4">
      <c r="A74" s="140" t="s">
        <v>61</v>
      </c>
      <c r="B74" s="214" t="s">
        <v>134</v>
      </c>
      <c r="C74" s="214"/>
      <c r="D74" s="215"/>
      <c r="E74" s="216"/>
      <c r="F74" s="217"/>
      <c r="G74" s="218"/>
      <c r="H74" s="222" t="s">
        <v>135</v>
      </c>
      <c r="I74" s="214"/>
      <c r="J74" s="215"/>
      <c r="K74" s="204">
        <v>3</v>
      </c>
      <c r="L74" s="205"/>
      <c r="M74" s="206"/>
      <c r="N74" s="204">
        <v>5</v>
      </c>
      <c r="O74" s="205"/>
      <c r="P74" s="206"/>
      <c r="Q74" s="210">
        <v>8</v>
      </c>
      <c r="R74" s="210">
        <v>3</v>
      </c>
      <c r="S74" s="212">
        <v>2</v>
      </c>
    </row>
    <row r="75" spans="1:20" ht="19.5" customHeight="1" x14ac:dyDescent="0.4">
      <c r="A75" s="141"/>
      <c r="B75" s="38">
        <v>0</v>
      </c>
      <c r="C75" s="38" t="s">
        <v>36</v>
      </c>
      <c r="D75" s="39">
        <v>1</v>
      </c>
      <c r="E75" s="219"/>
      <c r="F75" s="220"/>
      <c r="G75" s="221"/>
      <c r="H75" s="40">
        <v>5</v>
      </c>
      <c r="I75" s="38" t="s">
        <v>36</v>
      </c>
      <c r="J75" s="39">
        <v>0</v>
      </c>
      <c r="K75" s="207"/>
      <c r="L75" s="208"/>
      <c r="M75" s="209"/>
      <c r="N75" s="207"/>
      <c r="O75" s="208"/>
      <c r="P75" s="209"/>
      <c r="Q75" s="211"/>
      <c r="R75" s="211"/>
      <c r="S75" s="212"/>
    </row>
    <row r="76" spans="1:20" ht="19.5" customHeight="1" x14ac:dyDescent="0.4">
      <c r="A76" s="140" t="s">
        <v>60</v>
      </c>
      <c r="B76" s="190" t="s">
        <v>133</v>
      </c>
      <c r="C76" s="190"/>
      <c r="D76" s="191"/>
      <c r="E76" s="192" t="s">
        <v>134</v>
      </c>
      <c r="F76" s="190"/>
      <c r="G76" s="191"/>
      <c r="H76" s="142"/>
      <c r="I76" s="143"/>
      <c r="J76" s="144"/>
      <c r="K76" s="148">
        <v>1</v>
      </c>
      <c r="L76" s="149"/>
      <c r="M76" s="150"/>
      <c r="N76" s="148">
        <v>-6</v>
      </c>
      <c r="O76" s="149"/>
      <c r="P76" s="150"/>
      <c r="Q76" s="123">
        <v>4</v>
      </c>
      <c r="R76" s="123">
        <v>10</v>
      </c>
      <c r="S76" s="125">
        <v>3</v>
      </c>
    </row>
    <row r="77" spans="1:20" ht="19.5" customHeight="1" x14ac:dyDescent="0.4">
      <c r="A77" s="141"/>
      <c r="B77" s="6">
        <v>2</v>
      </c>
      <c r="C77" s="6" t="s">
        <v>36</v>
      </c>
      <c r="D77" s="9">
        <v>2</v>
      </c>
      <c r="E77" s="8">
        <v>2</v>
      </c>
      <c r="F77" s="6" t="s">
        <v>36</v>
      </c>
      <c r="G77" s="9">
        <v>8</v>
      </c>
      <c r="H77" s="145"/>
      <c r="I77" s="146"/>
      <c r="J77" s="147"/>
      <c r="K77" s="151"/>
      <c r="L77" s="152"/>
      <c r="M77" s="153"/>
      <c r="N77" s="151"/>
      <c r="O77" s="152"/>
      <c r="P77" s="153"/>
      <c r="Q77" s="124"/>
      <c r="R77" s="124"/>
      <c r="S77" s="125"/>
    </row>
  </sheetData>
  <mergeCells count="321">
    <mergeCell ref="N74:P75"/>
    <mergeCell ref="Q74:Q75"/>
    <mergeCell ref="R74:R75"/>
    <mergeCell ref="S74:S75"/>
    <mergeCell ref="A76:A77"/>
    <mergeCell ref="B76:D76"/>
    <mergeCell ref="E76:G76"/>
    <mergeCell ref="H76:J77"/>
    <mergeCell ref="K76:M77"/>
    <mergeCell ref="N76:P77"/>
    <mergeCell ref="Q76:Q77"/>
    <mergeCell ref="R76:R77"/>
    <mergeCell ref="S76:S77"/>
    <mergeCell ref="A74:A75"/>
    <mergeCell ref="B74:D74"/>
    <mergeCell ref="E74:G75"/>
    <mergeCell ref="H74:J74"/>
    <mergeCell ref="K74:M75"/>
    <mergeCell ref="N70:P71"/>
    <mergeCell ref="Q70:Q71"/>
    <mergeCell ref="R70:R71"/>
    <mergeCell ref="S70:S71"/>
    <mergeCell ref="A72:A73"/>
    <mergeCell ref="B72:D73"/>
    <mergeCell ref="E72:G72"/>
    <mergeCell ref="H72:J72"/>
    <mergeCell ref="K72:M73"/>
    <mergeCell ref="N72:P73"/>
    <mergeCell ref="Q72:Q73"/>
    <mergeCell ref="R72:R73"/>
    <mergeCell ref="S72:S73"/>
    <mergeCell ref="A70:A71"/>
    <mergeCell ref="B70:D71"/>
    <mergeCell ref="E70:G71"/>
    <mergeCell ref="H70:J71"/>
    <mergeCell ref="K70:M71"/>
    <mergeCell ref="N67:P68"/>
    <mergeCell ref="Q67:Q68"/>
    <mergeCell ref="R67:R68"/>
    <mergeCell ref="S67:S68"/>
    <mergeCell ref="T67:T68"/>
    <mergeCell ref="A67:A68"/>
    <mergeCell ref="B67:D67"/>
    <mergeCell ref="E67:G67"/>
    <mergeCell ref="H67:J67"/>
    <mergeCell ref="K67:M68"/>
    <mergeCell ref="N65:P66"/>
    <mergeCell ref="Q65:Q66"/>
    <mergeCell ref="R65:R66"/>
    <mergeCell ref="S65:S66"/>
    <mergeCell ref="T65:T66"/>
    <mergeCell ref="A65:A66"/>
    <mergeCell ref="B65:D65"/>
    <mergeCell ref="E65:G65"/>
    <mergeCell ref="H65:J66"/>
    <mergeCell ref="K65:M65"/>
    <mergeCell ref="N63:P64"/>
    <mergeCell ref="Q63:Q64"/>
    <mergeCell ref="R63:R64"/>
    <mergeCell ref="S63:S64"/>
    <mergeCell ref="T63:T64"/>
    <mergeCell ref="A63:A64"/>
    <mergeCell ref="B63:D63"/>
    <mergeCell ref="E63:G64"/>
    <mergeCell ref="H63:J63"/>
    <mergeCell ref="K63:M63"/>
    <mergeCell ref="N61:P62"/>
    <mergeCell ref="Q61:Q62"/>
    <mergeCell ref="R61:R62"/>
    <mergeCell ref="S61:S62"/>
    <mergeCell ref="T61:T62"/>
    <mergeCell ref="A61:A62"/>
    <mergeCell ref="B61:D62"/>
    <mergeCell ref="E61:G61"/>
    <mergeCell ref="H61:J61"/>
    <mergeCell ref="K61:M61"/>
    <mergeCell ref="N59:P60"/>
    <mergeCell ref="Q59:Q60"/>
    <mergeCell ref="R59:R60"/>
    <mergeCell ref="S59:S60"/>
    <mergeCell ref="T59:T60"/>
    <mergeCell ref="A59:A60"/>
    <mergeCell ref="B59:D60"/>
    <mergeCell ref="E59:G60"/>
    <mergeCell ref="H59:J60"/>
    <mergeCell ref="K59:M60"/>
    <mergeCell ref="N54:P55"/>
    <mergeCell ref="Q54:Q55"/>
    <mergeCell ref="R54:R55"/>
    <mergeCell ref="S54:S55"/>
    <mergeCell ref="A56:A57"/>
    <mergeCell ref="B56:D56"/>
    <mergeCell ref="E56:G56"/>
    <mergeCell ref="H56:J57"/>
    <mergeCell ref="K56:M57"/>
    <mergeCell ref="N56:P57"/>
    <mergeCell ref="Q56:Q57"/>
    <mergeCell ref="R56:R57"/>
    <mergeCell ref="S56:S57"/>
    <mergeCell ref="A54:A55"/>
    <mergeCell ref="B54:D54"/>
    <mergeCell ref="E54:G55"/>
    <mergeCell ref="H54:J54"/>
    <mergeCell ref="K54:M55"/>
    <mergeCell ref="N50:P51"/>
    <mergeCell ref="Q50:Q51"/>
    <mergeCell ref="R50:R51"/>
    <mergeCell ref="S50:S51"/>
    <mergeCell ref="A52:A53"/>
    <mergeCell ref="B52:D53"/>
    <mergeCell ref="E52:G52"/>
    <mergeCell ref="H52:J52"/>
    <mergeCell ref="K52:M53"/>
    <mergeCell ref="N52:P53"/>
    <mergeCell ref="Q52:Q53"/>
    <mergeCell ref="R52:R53"/>
    <mergeCell ref="S52:S53"/>
    <mergeCell ref="A50:A51"/>
    <mergeCell ref="B50:D51"/>
    <mergeCell ref="E50:G51"/>
    <mergeCell ref="H50:J51"/>
    <mergeCell ref="K50:M51"/>
    <mergeCell ref="N45:P46"/>
    <mergeCell ref="Q45:Q46"/>
    <mergeCell ref="R45:R46"/>
    <mergeCell ref="S45:S46"/>
    <mergeCell ref="A47:A48"/>
    <mergeCell ref="B47:D47"/>
    <mergeCell ref="E47:G47"/>
    <mergeCell ref="H47:J48"/>
    <mergeCell ref="K47:M48"/>
    <mergeCell ref="N47:P48"/>
    <mergeCell ref="Q47:Q48"/>
    <mergeCell ref="R47:R48"/>
    <mergeCell ref="S47:S48"/>
    <mergeCell ref="A45:A46"/>
    <mergeCell ref="B45:D45"/>
    <mergeCell ref="E45:G46"/>
    <mergeCell ref="H45:J45"/>
    <mergeCell ref="K45:M46"/>
    <mergeCell ref="N41:P42"/>
    <mergeCell ref="Q41:Q42"/>
    <mergeCell ref="R41:R42"/>
    <mergeCell ref="S41:S42"/>
    <mergeCell ref="A43:A44"/>
    <mergeCell ref="B43:D44"/>
    <mergeCell ref="E43:G43"/>
    <mergeCell ref="H43:J43"/>
    <mergeCell ref="K43:M44"/>
    <mergeCell ref="N43:P44"/>
    <mergeCell ref="Q43:Q44"/>
    <mergeCell ref="R43:R44"/>
    <mergeCell ref="S43:S44"/>
    <mergeCell ref="A41:A42"/>
    <mergeCell ref="B41:D42"/>
    <mergeCell ref="E41:G42"/>
    <mergeCell ref="H41:J42"/>
    <mergeCell ref="K41:M42"/>
    <mergeCell ref="N36:P37"/>
    <mergeCell ref="Q36:Q37"/>
    <mergeCell ref="R36:R37"/>
    <mergeCell ref="S36:S37"/>
    <mergeCell ref="A38:A39"/>
    <mergeCell ref="B38:D38"/>
    <mergeCell ref="E38:G38"/>
    <mergeCell ref="H38:J39"/>
    <mergeCell ref="K38:M39"/>
    <mergeCell ref="N38:P39"/>
    <mergeCell ref="Q38:Q39"/>
    <mergeCell ref="R38:R39"/>
    <mergeCell ref="S38:S39"/>
    <mergeCell ref="A36:A37"/>
    <mergeCell ref="B36:D36"/>
    <mergeCell ref="E36:G37"/>
    <mergeCell ref="H36:J36"/>
    <mergeCell ref="K36:M37"/>
    <mergeCell ref="N32:P33"/>
    <mergeCell ref="Q32:Q33"/>
    <mergeCell ref="R32:R33"/>
    <mergeCell ref="S32:S33"/>
    <mergeCell ref="A34:A35"/>
    <mergeCell ref="B34:D35"/>
    <mergeCell ref="E34:G34"/>
    <mergeCell ref="H34:J34"/>
    <mergeCell ref="K34:M35"/>
    <mergeCell ref="N34:P35"/>
    <mergeCell ref="Q34:Q35"/>
    <mergeCell ref="R34:R35"/>
    <mergeCell ref="S34:S35"/>
    <mergeCell ref="A32:A33"/>
    <mergeCell ref="B32:D33"/>
    <mergeCell ref="E32:G33"/>
    <mergeCell ref="H32:J33"/>
    <mergeCell ref="K32:M33"/>
    <mergeCell ref="N29:P30"/>
    <mergeCell ref="Q29:Q30"/>
    <mergeCell ref="R29:R30"/>
    <mergeCell ref="S29:S30"/>
    <mergeCell ref="T29:T30"/>
    <mergeCell ref="A29:A30"/>
    <mergeCell ref="B29:D29"/>
    <mergeCell ref="E29:G29"/>
    <mergeCell ref="H29:J29"/>
    <mergeCell ref="K29:M30"/>
    <mergeCell ref="N27:P28"/>
    <mergeCell ref="Q27:Q28"/>
    <mergeCell ref="R27:R28"/>
    <mergeCell ref="S27:S28"/>
    <mergeCell ref="T27:T28"/>
    <mergeCell ref="A27:A28"/>
    <mergeCell ref="B27:D27"/>
    <mergeCell ref="E27:G27"/>
    <mergeCell ref="H27:J28"/>
    <mergeCell ref="K27:M27"/>
    <mergeCell ref="N25:P26"/>
    <mergeCell ref="Q25:Q26"/>
    <mergeCell ref="R25:R26"/>
    <mergeCell ref="S25:S26"/>
    <mergeCell ref="T25:T26"/>
    <mergeCell ref="A25:A26"/>
    <mergeCell ref="B25:D25"/>
    <mergeCell ref="E25:G26"/>
    <mergeCell ref="H25:J25"/>
    <mergeCell ref="K25:M25"/>
    <mergeCell ref="N23:P24"/>
    <mergeCell ref="Q23:Q24"/>
    <mergeCell ref="R23:R24"/>
    <mergeCell ref="S23:S24"/>
    <mergeCell ref="T23:T24"/>
    <mergeCell ref="A23:A24"/>
    <mergeCell ref="B23:D24"/>
    <mergeCell ref="E23:G23"/>
    <mergeCell ref="H23:J23"/>
    <mergeCell ref="K23:M23"/>
    <mergeCell ref="N21:P22"/>
    <mergeCell ref="Q21:Q22"/>
    <mergeCell ref="R21:R22"/>
    <mergeCell ref="S21:S22"/>
    <mergeCell ref="T21:T22"/>
    <mergeCell ref="A21:A22"/>
    <mergeCell ref="B21:D22"/>
    <mergeCell ref="E21:G22"/>
    <mergeCell ref="H21:J22"/>
    <mergeCell ref="K21:M22"/>
    <mergeCell ref="Q12:Q13"/>
    <mergeCell ref="R12:R13"/>
    <mergeCell ref="S12:S13"/>
    <mergeCell ref="A14:A15"/>
    <mergeCell ref="B14:D15"/>
    <mergeCell ref="E14:G14"/>
    <mergeCell ref="H14:J14"/>
    <mergeCell ref="K14:M15"/>
    <mergeCell ref="N14:P15"/>
    <mergeCell ref="Q14:Q15"/>
    <mergeCell ref="R14:R15"/>
    <mergeCell ref="S14:S15"/>
    <mergeCell ref="A12:A13"/>
    <mergeCell ref="B12:D13"/>
    <mergeCell ref="E12:G13"/>
    <mergeCell ref="H12:J13"/>
    <mergeCell ref="K12:M13"/>
    <mergeCell ref="N12:P13"/>
    <mergeCell ref="Q3:Q4"/>
    <mergeCell ref="R3:R4"/>
    <mergeCell ref="S3:S4"/>
    <mergeCell ref="A5:A6"/>
    <mergeCell ref="B5:D6"/>
    <mergeCell ref="E5:G5"/>
    <mergeCell ref="H5:J5"/>
    <mergeCell ref="K5:M6"/>
    <mergeCell ref="N5:P6"/>
    <mergeCell ref="Q5:Q6"/>
    <mergeCell ref="A3:A4"/>
    <mergeCell ref="B3:D4"/>
    <mergeCell ref="E3:G4"/>
    <mergeCell ref="H3:J4"/>
    <mergeCell ref="K3:M4"/>
    <mergeCell ref="N3:P4"/>
    <mergeCell ref="A1:T1"/>
    <mergeCell ref="B11:E11"/>
    <mergeCell ref="F11:J11"/>
    <mergeCell ref="L11:P11"/>
    <mergeCell ref="S7:S8"/>
    <mergeCell ref="A9:A10"/>
    <mergeCell ref="B9:D9"/>
    <mergeCell ref="E9:G9"/>
    <mergeCell ref="H9:J10"/>
    <mergeCell ref="K9:M10"/>
    <mergeCell ref="N9:P10"/>
    <mergeCell ref="Q9:Q10"/>
    <mergeCell ref="R9:R10"/>
    <mergeCell ref="S9:S10"/>
    <mergeCell ref="R5:R6"/>
    <mergeCell ref="S5:S6"/>
    <mergeCell ref="A7:A8"/>
    <mergeCell ref="B7:D7"/>
    <mergeCell ref="E7:G8"/>
    <mergeCell ref="H7:J7"/>
    <mergeCell ref="K7:M8"/>
    <mergeCell ref="N7:P8"/>
    <mergeCell ref="Q7:Q8"/>
    <mergeCell ref="R7:R8"/>
    <mergeCell ref="N16:P17"/>
    <mergeCell ref="Q16:Q17"/>
    <mergeCell ref="R16:R17"/>
    <mergeCell ref="S16:S17"/>
    <mergeCell ref="N18:P19"/>
    <mergeCell ref="Q18:Q19"/>
    <mergeCell ref="R18:R19"/>
    <mergeCell ref="S18:S19"/>
    <mergeCell ref="A20:T20"/>
    <mergeCell ref="A18:A19"/>
    <mergeCell ref="B18:D18"/>
    <mergeCell ref="E18:G18"/>
    <mergeCell ref="H18:J19"/>
    <mergeCell ref="K18:M19"/>
    <mergeCell ref="A16:A17"/>
    <mergeCell ref="B16:D16"/>
    <mergeCell ref="E16:G17"/>
    <mergeCell ref="H16:J16"/>
    <mergeCell ref="K16:M17"/>
  </mergeCells>
  <phoneticPr fontId="1"/>
  <pageMargins left="0.70866141732283472" right="0.70866141732283472" top="0.74803149606299213" bottom="0.74803149606299213" header="0.31496062992125984" footer="0.31496062992125984"/>
  <pageSetup paperSize="9" scale="97" fitToHeight="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A・F（鹿部）ブロック</vt:lpstr>
      <vt:lpstr>B・D（北斗A）ブロック </vt:lpstr>
      <vt:lpstr>E・H（北斗B）ブロック </vt:lpstr>
      <vt:lpstr>C・G（七重）ブロック  </vt:lpstr>
      <vt:lpstr>決勝T</vt:lpstr>
      <vt:lpstr>予選結果</vt:lpstr>
      <vt:lpstr>'A・F（鹿部）ブロック'!Print_Area</vt:lpstr>
      <vt:lpstr>'B・D（北斗A）ブロック '!Print_Area</vt:lpstr>
      <vt:lpstr>'C・G（七重）ブロック  '!Print_Area</vt:lpstr>
      <vt:lpstr>'E・H（北斗B）ブロック '!Print_Area</vt:lpstr>
      <vt:lpstr>決勝T!Print_Area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譲 小川</dc:creator>
  <cp:lastModifiedBy>譲 小川</cp:lastModifiedBy>
  <cp:lastPrinted>2026-02-16T12:14:49Z</cp:lastPrinted>
  <dcterms:created xsi:type="dcterms:W3CDTF">2026-01-16T12:50:30Z</dcterms:created>
  <dcterms:modified xsi:type="dcterms:W3CDTF">2026-02-16T12:15:22Z</dcterms:modified>
</cp:coreProperties>
</file>