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yagawafumihito/Desktop/"/>
    </mc:Choice>
  </mc:AlternateContent>
  <xr:revisionPtr revIDLastSave="0" documentId="13_ncr:1_{1E4375E5-511D-A54F-855B-15B405C0E30D}" xr6:coauthVersionLast="47" xr6:coauthVersionMax="47" xr10:uidLastSave="{00000000-0000-0000-0000-000000000000}"/>
  <bookViews>
    <workbookView xWindow="-120" yWindow="600" windowWidth="29040" windowHeight="15720" activeTab="4" xr2:uid="{B837115F-14CC-47BB-B98B-2CCF972BEF7D}"/>
  </bookViews>
  <sheets>
    <sheet name="組合せ" sheetId="1" r:id="rId1"/>
    <sheet name="A・F（鹿部）ブロック" sheetId="2" r:id="rId2"/>
    <sheet name="B・D（北斗A）ブロック " sheetId="3" r:id="rId3"/>
    <sheet name="E・H（北斗B）ブロック " sheetId="4" r:id="rId4"/>
    <sheet name="C・G（七重）ブロック  " sheetId="5" r:id="rId5"/>
    <sheet name="決勝T" sheetId="7" r:id="rId6"/>
  </sheets>
  <externalReferences>
    <externalReference r:id="rId7"/>
  </externalReferences>
  <definedNames>
    <definedName name="_xlnm.Print_Area" localSheetId="1">'A・F（鹿部）ブロック'!$A$1:$AO$28</definedName>
    <definedName name="_xlnm.Print_Area" localSheetId="2">'B・D（北斗A）ブロック '!$A$1:$AO$28</definedName>
    <definedName name="_xlnm.Print_Area" localSheetId="4">'C・G（七重）ブロック  '!$A$1:$AO$28</definedName>
    <definedName name="_xlnm.Print_Area" localSheetId="3">'E・H（北斗B）ブロック '!$A$1:$AO$28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5" l="1"/>
  <c r="AE12" i="5"/>
  <c r="AC12" i="5"/>
  <c r="AC11" i="5" s="1"/>
  <c r="AB12" i="5"/>
  <c r="Z12" i="5"/>
  <c r="Y12" i="5"/>
  <c r="W12" i="5"/>
  <c r="W11" i="5" s="1"/>
  <c r="AI11" i="5" s="1"/>
  <c r="AN11" i="5"/>
  <c r="AM11" i="5"/>
  <c r="AL11" i="5" s="1"/>
  <c r="Z11" i="5"/>
  <c r="AB10" i="5"/>
  <c r="Z10" i="5"/>
  <c r="Y10" i="5"/>
  <c r="W10" i="5"/>
  <c r="AN9" i="5"/>
  <c r="AL9" i="5" s="1"/>
  <c r="AM9" i="5"/>
  <c r="AI9" i="5"/>
  <c r="AF9" i="5"/>
  <c r="Z9" i="5"/>
  <c r="W9" i="5"/>
  <c r="Y8" i="5"/>
  <c r="W8" i="5"/>
  <c r="AN7" i="5"/>
  <c r="AM7" i="5"/>
  <c r="AL7" i="5" s="1"/>
  <c r="AI7" i="5"/>
  <c r="AF7" i="5"/>
  <c r="AC7" i="5"/>
  <c r="W7" i="5"/>
  <c r="AN5" i="5"/>
  <c r="AM5" i="5"/>
  <c r="AL5" i="5"/>
  <c r="AI5" i="5"/>
  <c r="AF5" i="5"/>
  <c r="AC5" i="5"/>
  <c r="Z5" i="5"/>
  <c r="S11" i="5"/>
  <c r="S9" i="5"/>
  <c r="S7" i="5"/>
  <c r="Q5" i="5"/>
  <c r="R11" i="5"/>
  <c r="R9" i="5"/>
  <c r="R7" i="5"/>
  <c r="S5" i="5"/>
  <c r="R5" i="5"/>
  <c r="AB10" i="4"/>
  <c r="Z10" i="4"/>
  <c r="Z9" i="4" s="1"/>
  <c r="Y10" i="4"/>
  <c r="W10" i="4"/>
  <c r="W9" i="4" s="1"/>
  <c r="AF9" i="4" s="1"/>
  <c r="AM9" i="4"/>
  <c r="AL9" i="4"/>
  <c r="AI9" i="4" s="1"/>
  <c r="Y8" i="4"/>
  <c r="W8" i="4"/>
  <c r="W7" i="4" s="1"/>
  <c r="AF7" i="4" s="1"/>
  <c r="AM7" i="4"/>
  <c r="AL7" i="4"/>
  <c r="AI7" i="4" s="1"/>
  <c r="AC7" i="4"/>
  <c r="AM5" i="4"/>
  <c r="AL5" i="4"/>
  <c r="AI5" i="4" s="1"/>
  <c r="AF5" i="4"/>
  <c r="AC5" i="4"/>
  <c r="Z5" i="4"/>
  <c r="G10" i="4"/>
  <c r="E10" i="4"/>
  <c r="D10" i="4"/>
  <c r="B10" i="4"/>
  <c r="B9" i="4" s="1"/>
  <c r="K9" i="4" s="1"/>
  <c r="R9" i="4"/>
  <c r="Q9" i="4"/>
  <c r="N9" i="4"/>
  <c r="E9" i="4"/>
  <c r="D8" i="4"/>
  <c r="B8" i="4"/>
  <c r="R7" i="4"/>
  <c r="Q7" i="4"/>
  <c r="N7" i="4"/>
  <c r="H7" i="4"/>
  <c r="B7" i="4"/>
  <c r="K7" i="4" s="1"/>
  <c r="R5" i="4"/>
  <c r="N5" i="4" s="1"/>
  <c r="Q5" i="4"/>
  <c r="K5" i="4"/>
  <c r="H5" i="4"/>
  <c r="E5" i="4"/>
  <c r="AB10" i="3"/>
  <c r="Z10" i="3"/>
  <c r="Z9" i="3" s="1"/>
  <c r="Y10" i="3"/>
  <c r="W10" i="3"/>
  <c r="W9" i="3" s="1"/>
  <c r="AF9" i="3" s="1"/>
  <c r="AM9" i="3"/>
  <c r="AL9" i="3"/>
  <c r="AI9" i="3" s="1"/>
  <c r="Y8" i="3"/>
  <c r="W8" i="3"/>
  <c r="W7" i="3" s="1"/>
  <c r="AF7" i="3" s="1"/>
  <c r="AM7" i="3"/>
  <c r="AI7" i="3" s="1"/>
  <c r="AL7" i="3"/>
  <c r="AC7" i="3"/>
  <c r="AM5" i="3"/>
  <c r="AL5" i="3"/>
  <c r="AI5" i="3" s="1"/>
  <c r="AF5" i="3"/>
  <c r="AC5" i="3"/>
  <c r="Z5" i="3"/>
  <c r="G10" i="3"/>
  <c r="E10" i="3"/>
  <c r="D10" i="3"/>
  <c r="B10" i="3"/>
  <c r="R9" i="3"/>
  <c r="Q9" i="3"/>
  <c r="N9" i="3"/>
  <c r="K9" i="3"/>
  <c r="E9" i="3"/>
  <c r="B9" i="3"/>
  <c r="D8" i="3"/>
  <c r="B8" i="3"/>
  <c r="B7" i="3" s="1"/>
  <c r="K7" i="3" s="1"/>
  <c r="R7" i="3"/>
  <c r="Q7" i="3"/>
  <c r="N7" i="3" s="1"/>
  <c r="H7" i="3"/>
  <c r="R5" i="3"/>
  <c r="Q5" i="3"/>
  <c r="N5" i="3"/>
  <c r="K5" i="3"/>
  <c r="H5" i="3"/>
  <c r="E5" i="3"/>
  <c r="AB10" i="2"/>
  <c r="Z10" i="2"/>
  <c r="Y10" i="2"/>
  <c r="W10" i="2"/>
  <c r="W9" i="2" s="1"/>
  <c r="AF9" i="2" s="1"/>
  <c r="AM9" i="2"/>
  <c r="AL9" i="2"/>
  <c r="AI9" i="2"/>
  <c r="Z9" i="2"/>
  <c r="Y8" i="2"/>
  <c r="W8" i="2"/>
  <c r="AM7" i="2"/>
  <c r="AL7" i="2"/>
  <c r="AI7" i="2"/>
  <c r="AC7" i="2"/>
  <c r="W7" i="2"/>
  <c r="AF7" i="2" s="1"/>
  <c r="AM5" i="2"/>
  <c r="AL5" i="2"/>
  <c r="AI5" i="2"/>
  <c r="AF5" i="2"/>
  <c r="AC5" i="2"/>
  <c r="Z5" i="2"/>
  <c r="R9" i="2"/>
  <c r="H7" i="2"/>
  <c r="Q9" i="2"/>
  <c r="R7" i="2"/>
  <c r="Q7" i="2"/>
  <c r="R5" i="2"/>
  <c r="Q5" i="2"/>
  <c r="E5" i="5"/>
  <c r="B8" i="5"/>
  <c r="D8" i="5"/>
  <c r="BX38" i="7"/>
  <c r="BI38" i="7"/>
  <c r="BX37" i="7"/>
  <c r="BI37" i="7"/>
  <c r="BX35" i="7"/>
  <c r="BI35" i="7"/>
  <c r="BX34" i="7"/>
  <c r="BI34" i="7"/>
  <c r="S38" i="7"/>
  <c r="D38" i="7"/>
  <c r="AE35" i="7" s="1"/>
  <c r="S37" i="7"/>
  <c r="D37" i="7"/>
  <c r="AE34" i="7" s="1"/>
  <c r="S35" i="7"/>
  <c r="D35" i="7"/>
  <c r="AE38" i="7" s="1"/>
  <c r="S34" i="7"/>
  <c r="D34" i="7"/>
  <c r="AE37" i="7" s="1"/>
  <c r="BB29" i="7"/>
  <c r="D29" i="7"/>
  <c r="Q7" i="5" l="1"/>
  <c r="N5" i="2"/>
  <c r="B7" i="5"/>
  <c r="CJ35" i="7"/>
  <c r="CJ34" i="7"/>
  <c r="CJ38" i="7"/>
  <c r="CJ37" i="7"/>
  <c r="AH24" i="5" l="1"/>
  <c r="AN23" i="5" s="1"/>
  <c r="AA24" i="5"/>
  <c r="AL23" i="5" s="1"/>
  <c r="M24" i="5"/>
  <c r="S23" i="5" s="1"/>
  <c r="F24" i="5"/>
  <c r="Q23" i="5" s="1"/>
  <c r="AH23" i="5"/>
  <c r="AN24" i="5" s="1"/>
  <c r="AA23" i="5"/>
  <c r="AL24" i="5" s="1"/>
  <c r="M23" i="5"/>
  <c r="S24" i="5" s="1"/>
  <c r="F23" i="5"/>
  <c r="Q24" i="5" s="1"/>
  <c r="AH21" i="5"/>
  <c r="AN20" i="5" s="1"/>
  <c r="AA21" i="5"/>
  <c r="AL20" i="5" s="1"/>
  <c r="M21" i="5"/>
  <c r="S20" i="5" s="1"/>
  <c r="F21" i="5"/>
  <c r="Q20" i="5" s="1"/>
  <c r="AH20" i="5"/>
  <c r="AN21" i="5" s="1"/>
  <c r="AA20" i="5"/>
  <c r="AL21" i="5" s="1"/>
  <c r="M20" i="5"/>
  <c r="S21" i="5" s="1"/>
  <c r="F20" i="5"/>
  <c r="Q21" i="5" s="1"/>
  <c r="AH18" i="5"/>
  <c r="AN17" i="5" s="1"/>
  <c r="AA18" i="5"/>
  <c r="AL17" i="5" s="1"/>
  <c r="W18" i="5"/>
  <c r="W21" i="5" s="1"/>
  <c r="W23" i="5" s="1"/>
  <c r="W24" i="5" s="1"/>
  <c r="M18" i="5"/>
  <c r="S17" i="5" s="1"/>
  <c r="F18" i="5"/>
  <c r="Q17" i="5" s="1"/>
  <c r="B18" i="5"/>
  <c r="B20" i="5" s="1"/>
  <c r="B21" i="5" s="1"/>
  <c r="B23" i="5" s="1"/>
  <c r="B24" i="5" s="1"/>
  <c r="AH17" i="5"/>
  <c r="AN18" i="5" s="1"/>
  <c r="AA17" i="5"/>
  <c r="AL18" i="5" s="1"/>
  <c r="M17" i="5"/>
  <c r="S18" i="5" s="1"/>
  <c r="F17" i="5"/>
  <c r="Q18" i="5" s="1"/>
  <c r="J12" i="5"/>
  <c r="H12" i="5"/>
  <c r="G12" i="5"/>
  <c r="E12" i="5"/>
  <c r="D12" i="5"/>
  <c r="B12" i="5"/>
  <c r="G10" i="5"/>
  <c r="E10" i="5"/>
  <c r="D10" i="5"/>
  <c r="B10" i="5"/>
  <c r="K9" i="5"/>
  <c r="N7" i="5"/>
  <c r="K7" i="5"/>
  <c r="H7" i="5"/>
  <c r="N5" i="5"/>
  <c r="K5" i="5"/>
  <c r="H5" i="5"/>
  <c r="AF3" i="5"/>
  <c r="AC3" i="5"/>
  <c r="Z3" i="5"/>
  <c r="W3" i="5"/>
  <c r="K3" i="5"/>
  <c r="H3" i="5"/>
  <c r="E3" i="5"/>
  <c r="B3" i="5"/>
  <c r="H11" i="5" l="1"/>
  <c r="E9" i="5"/>
  <c r="Q9" i="5"/>
  <c r="B11" i="5"/>
  <c r="N11" i="5" s="1"/>
  <c r="E11" i="5"/>
  <c r="B9" i="5"/>
  <c r="N9" i="5" s="1"/>
  <c r="Q11" i="5" l="1"/>
  <c r="W13" i="4"/>
  <c r="AA12" i="4"/>
  <c r="W12" i="4"/>
  <c r="B13" i="4"/>
  <c r="F12" i="4"/>
  <c r="B12" i="4"/>
  <c r="W13" i="3"/>
  <c r="AA12" i="3"/>
  <c r="W12" i="3"/>
  <c r="B13" i="3"/>
  <c r="F12" i="3"/>
  <c r="B12" i="3"/>
  <c r="AN20" i="4"/>
  <c r="AL20" i="4"/>
  <c r="AH20" i="4"/>
  <c r="AA20" i="4"/>
  <c r="S20" i="4"/>
  <c r="Q20" i="4"/>
  <c r="M20" i="4"/>
  <c r="F20" i="4"/>
  <c r="AN18" i="4"/>
  <c r="AL18" i="4"/>
  <c r="AH18" i="4"/>
  <c r="AA18" i="4"/>
  <c r="S18" i="4"/>
  <c r="Q18" i="4"/>
  <c r="M18" i="4"/>
  <c r="F18" i="4"/>
  <c r="AN16" i="4"/>
  <c r="AL16" i="4"/>
  <c r="AH16" i="4"/>
  <c r="AA16" i="4"/>
  <c r="S16" i="4"/>
  <c r="Q16" i="4"/>
  <c r="M16" i="4"/>
  <c r="F16" i="4"/>
  <c r="AC3" i="4"/>
  <c r="Z3" i="4"/>
  <c r="W3" i="4"/>
  <c r="H3" i="4"/>
  <c r="E3" i="4"/>
  <c r="B3" i="4"/>
  <c r="AN20" i="3"/>
  <c r="AL20" i="3"/>
  <c r="AH20" i="3"/>
  <c r="AA20" i="3"/>
  <c r="S20" i="3"/>
  <c r="Q20" i="3"/>
  <c r="M20" i="3"/>
  <c r="F20" i="3"/>
  <c r="AN18" i="3"/>
  <c r="AL18" i="3"/>
  <c r="AH18" i="3"/>
  <c r="AA18" i="3"/>
  <c r="S18" i="3"/>
  <c r="Q18" i="3"/>
  <c r="M18" i="3"/>
  <c r="F18" i="3"/>
  <c r="AN16" i="3"/>
  <c r="AL16" i="3"/>
  <c r="AH16" i="3"/>
  <c r="AA16" i="3"/>
  <c r="S16" i="3"/>
  <c r="Q16" i="3"/>
  <c r="M16" i="3"/>
  <c r="F16" i="3"/>
  <c r="AC3" i="3"/>
  <c r="Z3" i="3"/>
  <c r="W3" i="3"/>
  <c r="H3" i="3"/>
  <c r="E3" i="3"/>
  <c r="B3" i="3"/>
  <c r="AN20" i="2"/>
  <c r="M20" i="2"/>
  <c r="AN18" i="2"/>
  <c r="AN16" i="2"/>
  <c r="S20" i="2"/>
  <c r="S18" i="2"/>
  <c r="S16" i="2"/>
  <c r="AL20" i="2"/>
  <c r="AL18" i="2"/>
  <c r="AL16" i="2"/>
  <c r="Q20" i="2"/>
  <c r="Q18" i="2"/>
  <c r="Q16" i="2"/>
  <c r="AC3" i="2"/>
  <c r="Z3" i="2"/>
  <c r="W3" i="2"/>
  <c r="AH20" i="2"/>
  <c r="AA20" i="2"/>
  <c r="AH18" i="2"/>
  <c r="AA18" i="2"/>
  <c r="AH16" i="2"/>
  <c r="AA16" i="2"/>
  <c r="F18" i="2"/>
  <c r="N7" i="2" l="1"/>
  <c r="M18" i="2"/>
  <c r="F20" i="2"/>
  <c r="M16" i="2"/>
  <c r="F16" i="2"/>
  <c r="G10" i="2"/>
  <c r="E10" i="2"/>
  <c r="D10" i="2"/>
  <c r="B10" i="2"/>
  <c r="D8" i="2"/>
  <c r="B8" i="2"/>
  <c r="H5" i="2"/>
  <c r="E5" i="2"/>
  <c r="H3" i="2"/>
  <c r="E3" i="2"/>
  <c r="B3" i="2"/>
  <c r="N9" i="2" l="1"/>
  <c r="B9" i="2"/>
  <c r="K5" i="2"/>
  <c r="B7" i="2"/>
  <c r="K7" i="2" s="1"/>
  <c r="E9" i="2"/>
  <c r="K9" i="2" l="1"/>
</calcChain>
</file>

<file path=xl/sharedStrings.xml><?xml version="1.0" encoding="utf-8"?>
<sst xmlns="http://schemas.openxmlformats.org/spreadsheetml/2006/main" count="501" uniqueCount="184">
  <si>
    <t xml:space="preserve">
第３６回全日本少年フットサル大会函館予選</t>
    <rPh sb="1" eb="2">
      <t>ダイカイゼンニッポンショウネンタイカイハコダテヨセン</t>
    </rPh>
    <phoneticPr fontId="2"/>
  </si>
  <si>
    <t>No</t>
    <phoneticPr fontId="2"/>
  </si>
  <si>
    <t>Aブロック</t>
    <phoneticPr fontId="2"/>
  </si>
  <si>
    <t>Bブロック</t>
    <phoneticPr fontId="2"/>
  </si>
  <si>
    <t>Cブロック</t>
    <phoneticPr fontId="2"/>
  </si>
  <si>
    <t>Dブロック</t>
    <phoneticPr fontId="2"/>
  </si>
  <si>
    <t>Eブロック</t>
    <phoneticPr fontId="2"/>
  </si>
  <si>
    <t>Fブロック</t>
    <phoneticPr fontId="2"/>
  </si>
  <si>
    <t>Gブロック</t>
    <phoneticPr fontId="2"/>
  </si>
  <si>
    <t>Hブロック</t>
    <phoneticPr fontId="2"/>
  </si>
  <si>
    <t>■令和７年２月１５日（日）代表決定戦（北斗市総合体育館）</t>
    <rPh sb="1" eb="3">
      <t xml:space="preserve">レイワ </t>
    </rPh>
    <rPh sb="11" eb="12">
      <t>ニチ</t>
    </rPh>
    <rPh sb="13" eb="15">
      <t>ダイヒョウ</t>
    </rPh>
    <rPh sb="15" eb="18">
      <t>ケッテイセン</t>
    </rPh>
    <phoneticPr fontId="2"/>
  </si>
  <si>
    <t>⑩</t>
    <phoneticPr fontId="2"/>
  </si>
  <si>
    <t>⑦</t>
    <phoneticPr fontId="2"/>
  </si>
  <si>
    <t>⑧</t>
    <phoneticPr fontId="2"/>
  </si>
  <si>
    <t>⑨</t>
    <phoneticPr fontId="2"/>
  </si>
  <si>
    <t>A③</t>
    <phoneticPr fontId="2"/>
  </si>
  <si>
    <t>A⑥</t>
    <phoneticPr fontId="2"/>
  </si>
  <si>
    <t>B③</t>
    <phoneticPr fontId="2"/>
  </si>
  <si>
    <t>B⑥</t>
    <phoneticPr fontId="2"/>
  </si>
  <si>
    <t>A①</t>
    <phoneticPr fontId="2"/>
  </si>
  <si>
    <t>A②</t>
    <phoneticPr fontId="2"/>
  </si>
  <si>
    <t>A④</t>
    <phoneticPr fontId="2"/>
  </si>
  <si>
    <t>A⑤</t>
    <phoneticPr fontId="2"/>
  </si>
  <si>
    <t>B①</t>
    <phoneticPr fontId="2"/>
  </si>
  <si>
    <t>B②</t>
    <phoneticPr fontId="2"/>
  </si>
  <si>
    <t>B④</t>
    <phoneticPr fontId="2"/>
  </si>
  <si>
    <t>B⑤</t>
    <phoneticPr fontId="2"/>
  </si>
  <si>
    <t>A1</t>
    <phoneticPr fontId="2"/>
  </si>
  <si>
    <t>H2</t>
    <phoneticPr fontId="2"/>
  </si>
  <si>
    <t>B1</t>
    <phoneticPr fontId="2"/>
  </si>
  <si>
    <t>G2</t>
    <phoneticPr fontId="2"/>
  </si>
  <si>
    <t>C1</t>
    <phoneticPr fontId="2"/>
  </si>
  <si>
    <t>F2</t>
    <phoneticPr fontId="2"/>
  </si>
  <si>
    <t>D1</t>
    <phoneticPr fontId="2"/>
  </si>
  <si>
    <t>E2</t>
    <phoneticPr fontId="2"/>
  </si>
  <si>
    <t>E1</t>
    <phoneticPr fontId="2"/>
  </si>
  <si>
    <t>D2</t>
    <phoneticPr fontId="2"/>
  </si>
  <si>
    <t>F1</t>
    <phoneticPr fontId="2"/>
  </si>
  <si>
    <t>C2</t>
    <phoneticPr fontId="2"/>
  </si>
  <si>
    <t>G1</t>
    <phoneticPr fontId="2"/>
  </si>
  <si>
    <t>B2</t>
    <phoneticPr fontId="2"/>
  </si>
  <si>
    <t>H1</t>
    <phoneticPr fontId="2"/>
  </si>
  <si>
    <t>A2</t>
    <phoneticPr fontId="2"/>
  </si>
  <si>
    <t>（北斗総合体育館A）</t>
    <rPh sb="1" eb="3">
      <t>ホクト</t>
    </rPh>
    <rPh sb="3" eb="5">
      <t>ソウゴウ</t>
    </rPh>
    <rPh sb="5" eb="8">
      <t>タイイクカン</t>
    </rPh>
    <phoneticPr fontId="2"/>
  </si>
  <si>
    <t>（北斗総合体育館B）</t>
    <rPh sb="1" eb="3">
      <t>ホクト</t>
    </rPh>
    <rPh sb="3" eb="5">
      <t>ソウゴウ</t>
    </rPh>
    <rPh sb="5" eb="8">
      <t>タイイクカン</t>
    </rPh>
    <phoneticPr fontId="2"/>
  </si>
  <si>
    <t>■令和８年２月１４日（土）決勝トーナメント</t>
    <rPh sb="11" eb="12">
      <t>ツチ</t>
    </rPh>
    <phoneticPr fontId="2"/>
  </si>
  <si>
    <t>リオマール</t>
    <phoneticPr fontId="2"/>
  </si>
  <si>
    <t>SpreadEagleJr.FC</t>
    <phoneticPr fontId="2"/>
  </si>
  <si>
    <t>函館港FC</t>
    <rPh sb="0" eb="2">
      <t>ハコダテ</t>
    </rPh>
    <rPh sb="2" eb="3">
      <t>ミナト</t>
    </rPh>
    <phoneticPr fontId="2"/>
  </si>
  <si>
    <t>プレイフル函館ジュニア</t>
    <rPh sb="5" eb="7">
      <t>ハコダテ</t>
    </rPh>
    <phoneticPr fontId="2"/>
  </si>
  <si>
    <t>SSS八雲U-12</t>
    <rPh sb="3" eb="5">
      <t>ヤクモ</t>
    </rPh>
    <phoneticPr fontId="2"/>
  </si>
  <si>
    <t>CORAZON FC</t>
    <phoneticPr fontId="2"/>
  </si>
  <si>
    <t>プレイフル函館RISE</t>
    <rPh sb="5" eb="7">
      <t>ハコダテ</t>
    </rPh>
    <phoneticPr fontId="2"/>
  </si>
  <si>
    <t>プレイフル函館SUN</t>
    <rPh sb="5" eb="7">
      <t>ハコダテ</t>
    </rPh>
    <phoneticPr fontId="2"/>
  </si>
  <si>
    <t>ジュニオール函館ホワイト</t>
    <rPh sb="6" eb="8">
      <t>ハコダテ</t>
    </rPh>
    <phoneticPr fontId="2"/>
  </si>
  <si>
    <t>フロンティアトルナーレFCU-12</t>
    <phoneticPr fontId="2"/>
  </si>
  <si>
    <t>せたなジュニアFC</t>
    <phoneticPr fontId="2"/>
  </si>
  <si>
    <t>函館西部FC</t>
    <rPh sb="0" eb="2">
      <t>ハコダテ</t>
    </rPh>
    <rPh sb="2" eb="4">
      <t>セイブ</t>
    </rPh>
    <phoneticPr fontId="2"/>
  </si>
  <si>
    <t>函館桔梗サッカー少年団</t>
    <rPh sb="0" eb="2">
      <t>ハコダテ</t>
    </rPh>
    <rPh sb="2" eb="4">
      <t>キキョウ</t>
    </rPh>
    <rPh sb="8" eb="11">
      <t>ショウネンダン</t>
    </rPh>
    <phoneticPr fontId="2"/>
  </si>
  <si>
    <t>知内松前FC</t>
    <rPh sb="0" eb="4">
      <t>シリウチマツマエ</t>
    </rPh>
    <phoneticPr fontId="2"/>
  </si>
  <si>
    <t>七飯フェアネスサッカー少年団</t>
    <rPh sb="11" eb="14">
      <t>ショウネンダン</t>
    </rPh>
    <phoneticPr fontId="2"/>
  </si>
  <si>
    <t>函館サッカースクール</t>
    <rPh sb="0" eb="2">
      <t>ハコダテ</t>
    </rPh>
    <phoneticPr fontId="2"/>
  </si>
  <si>
    <t>八幡サッカースポーツ少年団</t>
    <rPh sb="0" eb="2">
      <t>ハチマン</t>
    </rPh>
    <rPh sb="10" eb="13">
      <t>ショウネンダン</t>
    </rPh>
    <phoneticPr fontId="2"/>
  </si>
  <si>
    <t>MATFOOTBALLCLUB</t>
    <phoneticPr fontId="2"/>
  </si>
  <si>
    <t>鷲の木サッカー少年団イーグルス</t>
    <rPh sb="0" eb="1">
      <t>ワシ</t>
    </rPh>
    <rPh sb="2" eb="3">
      <t>キ</t>
    </rPh>
    <rPh sb="7" eb="10">
      <t>ショウネンダン</t>
    </rPh>
    <phoneticPr fontId="2"/>
  </si>
  <si>
    <t>（鹿部町総合体育館）</t>
    <rPh sb="1" eb="3">
      <t>シカベ</t>
    </rPh>
    <rPh sb="3" eb="4">
      <t>チョウ</t>
    </rPh>
    <rPh sb="4" eb="6">
      <t>ソウゴウ</t>
    </rPh>
    <rPh sb="6" eb="9">
      <t>タイイクカン</t>
    </rPh>
    <phoneticPr fontId="2"/>
  </si>
  <si>
    <t>（七重小学校体育館）</t>
    <rPh sb="1" eb="3">
      <t>ナナエ</t>
    </rPh>
    <rPh sb="3" eb="6">
      <t>ショウガッコウ</t>
    </rPh>
    <rPh sb="6" eb="9">
      <t>タイイクカン</t>
    </rPh>
    <phoneticPr fontId="2"/>
  </si>
  <si>
    <t>（北斗総合体育館）</t>
    <rPh sb="1" eb="3">
      <t>ホクト</t>
    </rPh>
    <rPh sb="3" eb="8">
      <t>ソウゴウタイイクカン</t>
    </rPh>
    <phoneticPr fontId="2"/>
  </si>
  <si>
    <t>サン・スポーツクラブ</t>
    <phoneticPr fontId="2"/>
  </si>
  <si>
    <t>サン・スポーツクラブ2nd</t>
    <phoneticPr fontId="2"/>
  </si>
  <si>
    <t>サン・スポーツクラブ3rd</t>
    <phoneticPr fontId="2"/>
  </si>
  <si>
    <t>AVENDA FC U12</t>
    <phoneticPr fontId="2"/>
  </si>
  <si>
    <t>AVENDA FC U12 2ｎｄ</t>
    <phoneticPr fontId="2"/>
  </si>
  <si>
    <t>勝点</t>
    <rPh sb="0" eb="2">
      <t>カｔ</t>
    </rPh>
    <phoneticPr fontId="2"/>
  </si>
  <si>
    <t>得失点</t>
    <rPh sb="0" eb="3">
      <t>トクシッテン</t>
    </rPh>
    <phoneticPr fontId="2"/>
  </si>
  <si>
    <t>得点</t>
    <rPh sb="0" eb="2">
      <t>トクテｎ</t>
    </rPh>
    <phoneticPr fontId="2"/>
  </si>
  <si>
    <t>失点</t>
    <rPh sb="0" eb="2">
      <t>シｔｔ</t>
    </rPh>
    <phoneticPr fontId="2"/>
  </si>
  <si>
    <t>順位</t>
    <rPh sb="0" eb="2">
      <t>ジュン</t>
    </rPh>
    <phoneticPr fontId="2"/>
  </si>
  <si>
    <t>ジュニホワイト</t>
    <phoneticPr fontId="2"/>
  </si>
  <si>
    <t>−</t>
    <phoneticPr fontId="2"/>
  </si>
  <si>
    <t>フロンティア</t>
    <phoneticPr fontId="2"/>
  </si>
  <si>
    <t>ゴール使用</t>
    <rPh sb="3" eb="5">
      <t>シヨ</t>
    </rPh>
    <phoneticPr fontId="2"/>
  </si>
  <si>
    <t>12:50～</t>
    <phoneticPr fontId="2"/>
  </si>
  <si>
    <t>9:30～</t>
    <phoneticPr fontId="2"/>
  </si>
  <si>
    <t>試合時間</t>
    <rPh sb="0" eb="4">
      <t>シア</t>
    </rPh>
    <phoneticPr fontId="2"/>
  </si>
  <si>
    <t>チーム名</t>
    <phoneticPr fontId="2"/>
  </si>
  <si>
    <t xml:space="preserve">VS  </t>
    <phoneticPr fontId="2"/>
  </si>
  <si>
    <t>審判</t>
    <rPh sb="0" eb="2">
      <t>シｎ</t>
    </rPh>
    <phoneticPr fontId="2"/>
  </si>
  <si>
    <t>第１試合</t>
    <rPh sb="0" eb="1">
      <t>ダ</t>
    </rPh>
    <phoneticPr fontId="2"/>
  </si>
  <si>
    <t>第２試合</t>
    <rPh sb="0" eb="1">
      <t>ダ</t>
    </rPh>
    <phoneticPr fontId="2"/>
  </si>
  <si>
    <t>第３試合</t>
    <rPh sb="0" eb="1">
      <t>ダ</t>
    </rPh>
    <phoneticPr fontId="2"/>
  </si>
  <si>
    <t>第36回全日本少年フットサル大会函館予選</t>
    <rPh sb="0" eb="1">
      <t>９</t>
    </rPh>
    <phoneticPr fontId="2"/>
  </si>
  <si>
    <t>函館港FC</t>
    <phoneticPr fontId="2"/>
  </si>
  <si>
    <t>プレイフル函館ジュニア</t>
    <phoneticPr fontId="2"/>
  </si>
  <si>
    <t>知内松前FC</t>
    <phoneticPr fontId="2"/>
  </si>
  <si>
    <t>EagleJr.FC</t>
    <phoneticPr fontId="2"/>
  </si>
  <si>
    <t>サン・スポ2nd</t>
    <phoneticPr fontId="2"/>
  </si>
  <si>
    <t>桔梗サッカー少年団</t>
    <phoneticPr fontId="2"/>
  </si>
  <si>
    <t>【試合時間】１２分–３分–１２分</t>
    <phoneticPr fontId="2"/>
  </si>
  <si>
    <t>9:40～</t>
    <phoneticPr fontId="2"/>
  </si>
  <si>
    <t>12:40～</t>
    <phoneticPr fontId="2"/>
  </si>
  <si>
    <t>開場　9:00</t>
    <rPh sb="0" eb="2">
      <t>カイジョウ</t>
    </rPh>
    <phoneticPr fontId="2"/>
  </si>
  <si>
    <t>開場　12:10</t>
    <rPh sb="0" eb="2">
      <t>カイジョウ</t>
    </rPh>
    <phoneticPr fontId="2"/>
  </si>
  <si>
    <t>インターバル</t>
  </si>
  <si>
    <t>インターバル</t>
    <phoneticPr fontId="2"/>
  </si>
  <si>
    <t>ジュニオール函館ブルー</t>
    <rPh sb="6" eb="8">
      <t>ハコダテ</t>
    </rPh>
    <phoneticPr fontId="2"/>
  </si>
  <si>
    <t>グランツ東山ＦＣ</t>
    <phoneticPr fontId="2"/>
  </si>
  <si>
    <t>鷲の木</t>
    <phoneticPr fontId="2"/>
  </si>
  <si>
    <t>ＭＡＴ</t>
    <phoneticPr fontId="2"/>
  </si>
  <si>
    <t>グランツ</t>
    <phoneticPr fontId="2"/>
  </si>
  <si>
    <t>せたな</t>
    <phoneticPr fontId="2"/>
  </si>
  <si>
    <t>函館西部</t>
    <phoneticPr fontId="2"/>
  </si>
  <si>
    <t>桔梗</t>
    <phoneticPr fontId="2"/>
  </si>
  <si>
    <t>知内松前</t>
    <phoneticPr fontId="2"/>
  </si>
  <si>
    <t>八雲</t>
    <rPh sb="0" eb="2">
      <t>ヤクモ</t>
    </rPh>
    <phoneticPr fontId="2"/>
  </si>
  <si>
    <t>CORAZON</t>
    <phoneticPr fontId="2"/>
  </si>
  <si>
    <t>プレイフルSUN</t>
    <phoneticPr fontId="2"/>
  </si>
  <si>
    <t>プレイフルジュニア</t>
    <phoneticPr fontId="2"/>
  </si>
  <si>
    <t>スクール</t>
    <phoneticPr fontId="2"/>
  </si>
  <si>
    <t>第1試合</t>
    <rPh sb="0" eb="1">
      <t>ダイ</t>
    </rPh>
    <rPh sb="2" eb="4">
      <t>シアイ</t>
    </rPh>
    <phoneticPr fontId="2"/>
  </si>
  <si>
    <t>9:20～</t>
    <phoneticPr fontId="2"/>
  </si>
  <si>
    <t>第2試合</t>
    <rPh sb="0" eb="1">
      <t>ダイ</t>
    </rPh>
    <rPh sb="2" eb="4">
      <t>シアイ</t>
    </rPh>
    <phoneticPr fontId="2"/>
  </si>
  <si>
    <t>13:00～</t>
    <phoneticPr fontId="2"/>
  </si>
  <si>
    <t>【試合時間】１０分–３分–１０分</t>
    <phoneticPr fontId="2"/>
  </si>
  <si>
    <t>第４試合</t>
    <rPh sb="0" eb="1">
      <t>ダ</t>
    </rPh>
    <phoneticPr fontId="2"/>
  </si>
  <si>
    <t>第５試合</t>
    <rPh sb="0" eb="1">
      <t>ダ</t>
    </rPh>
    <phoneticPr fontId="2"/>
  </si>
  <si>
    <t>第６試合</t>
    <rPh sb="0" eb="1">
      <t>ダイ</t>
    </rPh>
    <rPh sb="2" eb="4">
      <t>シア</t>
    </rPh>
    <phoneticPr fontId="2"/>
  </si>
  <si>
    <t>七飯</t>
    <phoneticPr fontId="2"/>
  </si>
  <si>
    <t>サン・スポ</t>
    <phoneticPr fontId="2"/>
  </si>
  <si>
    <t>八幡</t>
    <phoneticPr fontId="2"/>
  </si>
  <si>
    <t>サン・スポ3rd</t>
    <phoneticPr fontId="2"/>
  </si>
  <si>
    <t>ジュニブルー</t>
    <phoneticPr fontId="2"/>
  </si>
  <si>
    <t>プレイフルISE</t>
    <phoneticPr fontId="2"/>
  </si>
  <si>
    <t>AVENDA 2ｎｄ</t>
    <phoneticPr fontId="2"/>
  </si>
  <si>
    <t>第３５回全日本少年フットサル大会函館予選</t>
    <rPh sb="0" eb="1">
      <t>ダイカイゼンニッポンショウネンタイカイハコダテヨセン</t>
    </rPh>
    <phoneticPr fontId="2"/>
  </si>
  <si>
    <t>優勝</t>
    <rPh sb="0" eb="2">
      <t>ユウショ</t>
    </rPh>
    <phoneticPr fontId="2"/>
  </si>
  <si>
    <t>第２位</t>
    <rPh sb="0" eb="1">
      <t>ダイ２イ</t>
    </rPh>
    <phoneticPr fontId="2"/>
  </si>
  <si>
    <t>第３位</t>
    <rPh sb="0" eb="1">
      <t>ダイ２イ</t>
    </rPh>
    <phoneticPr fontId="2"/>
  </si>
  <si>
    <t>①</t>
    <phoneticPr fontId="2"/>
  </si>
  <si>
    <t>VS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</si>
  <si>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</si>
  <si>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</si>
  <si>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</si>
  <si>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</si>
  <si>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①の勝者</t>
    <rPh sb="2" eb="4">
      <t>ｓｙ</t>
    </rPh>
    <phoneticPr fontId="2"/>
  </si>
  <si>
    <t>②の勝者</t>
    <rPh sb="2" eb="4">
      <t>ｓｙ</t>
    </rPh>
    <phoneticPr fontId="2"/>
  </si>
  <si>
    <t>③の勝者・④の勝者</t>
    <rPh sb="2" eb="4">
      <t>ショウシャ</t>
    </rPh>
    <rPh sb="7" eb="9">
      <t>ショウシャ</t>
    </rPh>
    <phoneticPr fontId="2"/>
  </si>
  <si>
    <t>⑥</t>
    <phoneticPr fontId="2"/>
  </si>
  <si>
    <t>③の勝者</t>
    <rPh sb="2" eb="4">
      <t>ｓｙ</t>
    </rPh>
    <phoneticPr fontId="2"/>
  </si>
  <si>
    <t>④の勝者</t>
    <rPh sb="2" eb="4">
      <t>ｓｙ</t>
    </rPh>
    <phoneticPr fontId="2"/>
  </si>
  <si>
    <t>①の勝者・②の勝者</t>
    <rPh sb="2" eb="4">
      <t>ショウシャ</t>
    </rPh>
    <rPh sb="7" eb="9">
      <t>ショウシャ</t>
    </rPh>
    <phoneticPr fontId="2"/>
  </si>
  <si>
    <t>ゴールを使用したW-UP</t>
    <rPh sb="4" eb="6">
      <t>シヨウ</t>
    </rPh>
    <phoneticPr fontId="2"/>
  </si>
  <si>
    <t>審判部</t>
    <rPh sb="0" eb="2">
      <t>シンパン</t>
    </rPh>
    <rPh sb="2" eb="3">
      <t>ブ</t>
    </rPh>
    <phoneticPr fontId="2"/>
  </si>
  <si>
    <t>■令和７年２月１５日（日）代表決定戦（北斗市総合体育館）</t>
    <rPh sb="1" eb="3">
      <t>レイワ</t>
    </rPh>
    <rPh sb="4" eb="5">
      <t>ネン</t>
    </rPh>
    <rPh sb="6" eb="7">
      <t>ガツ</t>
    </rPh>
    <rPh sb="9" eb="10">
      <t>ニチ</t>
    </rPh>
    <rPh sb="11" eb="12">
      <t>ニチ</t>
    </rPh>
    <rPh sb="13" eb="15">
      <t>ダイヒョウ</t>
    </rPh>
    <rPh sb="15" eb="18">
      <t>ケッテイセン</t>
    </rPh>
    <rPh sb="19" eb="22">
      <t>ホクトシ</t>
    </rPh>
    <rPh sb="22" eb="24">
      <t>ソウゴウ</t>
    </rPh>
    <rPh sb="24" eb="27">
      <t>タイイクカン</t>
    </rPh>
    <phoneticPr fontId="2"/>
  </si>
  <si>
    <t>■令和８年２月１４日（土）決勝トーナメント</t>
    <phoneticPr fontId="2"/>
  </si>
  <si>
    <t>⑪</t>
    <phoneticPr fontId="2"/>
  </si>
  <si>
    <t>ゴールを使用したアップ　①9：30～②9：40～</t>
    <rPh sb="4" eb="6">
      <t>シヨウ</t>
    </rPh>
    <phoneticPr fontId="2"/>
  </si>
  <si>
    <t>ゴールを使用したアップ　⑦9：30～⑧9：40～</t>
    <rPh sb="4" eb="6">
      <t>シヨウ</t>
    </rPh>
    <phoneticPr fontId="2"/>
  </si>
  <si>
    <t>ゴールを使用したアップ　③11:40～④11:50～</t>
    <rPh sb="4" eb="6">
      <t>シヨウ</t>
    </rPh>
    <phoneticPr fontId="2"/>
  </si>
  <si>
    <t>ゴールを使用したアップ　⑨11:40～⑩11:50～</t>
    <rPh sb="4" eb="6">
      <t>シヨウ</t>
    </rPh>
    <phoneticPr fontId="2"/>
  </si>
  <si>
    <t>⑤の勝者</t>
    <rPh sb="2" eb="4">
      <t>ｓｙ</t>
    </rPh>
    <phoneticPr fontId="2"/>
  </si>
  <si>
    <t>⑥の勝者</t>
    <rPh sb="2" eb="4">
      <t>ｓｙ</t>
    </rPh>
    <phoneticPr fontId="2"/>
  </si>
  <si>
    <t>⑫</t>
    <phoneticPr fontId="2"/>
  </si>
  <si>
    <t>⑪の勝者</t>
    <rPh sb="2" eb="4">
      <t>ｓｙ</t>
    </rPh>
    <phoneticPr fontId="2"/>
  </si>
  <si>
    <t>⑫の勝者</t>
    <rPh sb="2" eb="4">
      <t>ｓｙ</t>
    </rPh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</si>
  <si>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</si>
  <si>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</si>
  <si>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</si>
  <si>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</si>
  <si>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⑬の敗者</t>
    <rPh sb="2" eb="4">
      <t>ハイシャ</t>
    </rPh>
    <phoneticPr fontId="2"/>
  </si>
  <si>
    <t>⑭の敗者</t>
    <rPh sb="2" eb="4">
      <t>ハイシャ</t>
    </rPh>
    <phoneticPr fontId="2"/>
  </si>
  <si>
    <t>⑮の勝者</t>
    <rPh sb="2" eb="4">
      <t>ｓｙ</t>
    </rPh>
    <phoneticPr fontId="2"/>
  </si>
  <si>
    <t>⑯の勝者</t>
    <rPh sb="2" eb="4">
      <t>ｓｙ</t>
    </rPh>
    <phoneticPr fontId="2"/>
  </si>
  <si>
    <t>1試合目　9：20～9：35</t>
    <rPh sb="1" eb="4">
      <t>シアイメ</t>
    </rPh>
    <phoneticPr fontId="2"/>
  </si>
  <si>
    <t>２試合目　9：35～9：50</t>
    <rPh sb="1" eb="4">
      <t>シアイメ</t>
    </rPh>
    <phoneticPr fontId="2"/>
  </si>
  <si>
    <t>敢闘賞</t>
    <rPh sb="0" eb="3">
      <t>カントウショウ</t>
    </rPh>
    <phoneticPr fontId="2"/>
  </si>
  <si>
    <t>13:10～</t>
    <phoneticPr fontId="2"/>
  </si>
  <si>
    <t>開場　12:30</t>
    <rPh sb="0" eb="2">
      <t>カイジョウ</t>
    </rPh>
    <phoneticPr fontId="2"/>
  </si>
  <si>
    <t>⑦の勝者</t>
    <rPh sb="2" eb="4">
      <t>ｓｙ</t>
    </rPh>
    <phoneticPr fontId="2"/>
  </si>
  <si>
    <t>⑧の勝者</t>
    <rPh sb="2" eb="4">
      <t>ｓｙ</t>
    </rPh>
    <phoneticPr fontId="2"/>
  </si>
  <si>
    <t>⑨の勝者</t>
    <rPh sb="2" eb="4">
      <t>ｓｙ</t>
    </rPh>
    <phoneticPr fontId="2"/>
  </si>
  <si>
    <t>⑨の勝者・⑩の勝者</t>
    <rPh sb="2" eb="4">
      <t>ショウシャ</t>
    </rPh>
    <rPh sb="7" eb="9">
      <t>ショウシャ</t>
    </rPh>
    <phoneticPr fontId="2"/>
  </si>
  <si>
    <t>⑩の勝者</t>
    <rPh sb="2" eb="4">
      <t>ｓｙ</t>
    </rPh>
    <phoneticPr fontId="2"/>
  </si>
  <si>
    <t>⑦の勝者・⑧の勝者</t>
    <rPh sb="2" eb="4">
      <t>ショウシャ</t>
    </rPh>
    <rPh sb="7" eb="9">
      <t>ショウシャ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</si>
</sst>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2"/>
      <charset val="128"/>
    </font>
    <font>
      <sz val="11"/>
      <color theme="0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  <font>
      <sz val="14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2"/>
      <color theme="0"/>
      <name val="ＭＳ ゴシック"/>
      <family val="3"/>
    </font>
    <font>
      <sz val="12"/>
      <color theme="0"/>
      <name val="ＭＳ ゴシック"/>
      <family val="3"/>
    </font>
    <font>
      <sz val="36"/>
      <color theme="1"/>
      <name val="ＭＳ ゴシック"/>
      <family val="3"/>
    </font>
    <font>
      <b/>
      <sz val="11"/>
      <color theme="0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HGP創英角ｺﾞｼｯｸUB"/>
      <family val="2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/>
    </fill>
  </fills>
  <borders count="86">
    <border>
      <left/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 diagonalDown="1">
      <left style="thin">
        <color theme="0"/>
      </left>
      <right/>
      <top style="thin">
        <color theme="0"/>
      </top>
      <bottom/>
      <diagonal style="thin">
        <color auto="1"/>
      </diagonal>
    </border>
    <border diagonalDown="1">
      <left/>
      <right/>
      <top style="thin">
        <color theme="0"/>
      </top>
      <bottom/>
      <diagonal style="thin">
        <color auto="1"/>
      </diagonal>
    </border>
    <border diagonalDown="1">
      <left/>
      <right style="thin">
        <color auto="1"/>
      </right>
      <top style="thin">
        <color theme="0"/>
      </top>
      <bottom/>
      <diagonal style="thin">
        <color auto="1"/>
      </diagonal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theme="0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ash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mediumDashed">
        <color rgb="FFFF0000"/>
      </bottom>
      <diagonal/>
    </border>
    <border>
      <left/>
      <right style="thin">
        <color auto="1"/>
      </right>
      <top/>
      <bottom style="mediumDashed">
        <color rgb="FFFF0000"/>
      </bottom>
      <diagonal/>
    </border>
    <border>
      <left/>
      <right/>
      <top style="dotted">
        <color auto="1"/>
      </top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textRotation="255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3" fillId="2" borderId="47" xfId="0" applyFont="1" applyFill="1" applyBorder="1" applyAlignment="1">
      <alignment vertical="center" shrinkToFit="1"/>
    </xf>
    <xf numFmtId="0" fontId="9" fillId="4" borderId="48" xfId="0" applyFont="1" applyFill="1" applyBorder="1" applyAlignment="1">
      <alignment horizontal="right" vertical="center" shrinkToFit="1"/>
    </xf>
    <xf numFmtId="0" fontId="9" fillId="0" borderId="52" xfId="0" applyFont="1" applyBorder="1" applyAlignment="1">
      <alignment horizontal="right" vertical="center" shrinkToFit="1"/>
    </xf>
    <xf numFmtId="0" fontId="9" fillId="4" borderId="52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9" fillId="4" borderId="58" xfId="0" applyFont="1" applyFill="1" applyBorder="1" applyAlignment="1">
      <alignment horizontal="right" vertical="center" shrinkToFit="1"/>
    </xf>
    <xf numFmtId="0" fontId="9" fillId="0" borderId="58" xfId="0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66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67" xfId="0" applyFont="1" applyBorder="1">
      <alignment vertical="center"/>
    </xf>
    <xf numFmtId="0" fontId="16" fillId="0" borderId="68" xfId="0" applyFont="1" applyBorder="1">
      <alignment vertical="center"/>
    </xf>
    <xf numFmtId="0" fontId="16" fillId="0" borderId="69" xfId="0" applyFont="1" applyBorder="1">
      <alignment vertical="center"/>
    </xf>
    <xf numFmtId="0" fontId="16" fillId="0" borderId="70" xfId="0" applyFont="1" applyBorder="1">
      <alignment vertical="center"/>
    </xf>
    <xf numFmtId="0" fontId="16" fillId="0" borderId="71" xfId="0" applyFont="1" applyBorder="1">
      <alignment vertical="center"/>
    </xf>
    <xf numFmtId="0" fontId="16" fillId="0" borderId="72" xfId="0" applyFont="1" applyBorder="1">
      <alignment vertical="center"/>
    </xf>
    <xf numFmtId="0" fontId="17" fillId="0" borderId="0" xfId="0" applyFont="1">
      <alignment vertical="center"/>
    </xf>
    <xf numFmtId="0" fontId="17" fillId="0" borderId="11" xfId="0" applyFont="1" applyBorder="1">
      <alignment vertical="center"/>
    </xf>
    <xf numFmtId="0" fontId="22" fillId="0" borderId="0" xfId="0" applyFont="1" applyAlignment="1">
      <alignment vertical="top" textRotation="255" shrinkToFit="1"/>
    </xf>
    <xf numFmtId="0" fontId="22" fillId="0" borderId="0" xfId="0" applyFont="1" applyAlignment="1">
      <alignment vertical="top"/>
    </xf>
    <xf numFmtId="20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81" xfId="0" applyFont="1" applyBorder="1">
      <alignment vertical="center"/>
    </xf>
    <xf numFmtId="0" fontId="16" fillId="0" borderId="82" xfId="0" applyFont="1" applyBorder="1">
      <alignment vertical="center"/>
    </xf>
    <xf numFmtId="0" fontId="16" fillId="0" borderId="83" xfId="0" applyFont="1" applyBorder="1">
      <alignment vertical="center"/>
    </xf>
    <xf numFmtId="0" fontId="16" fillId="0" borderId="84" xfId="0" applyFont="1" applyBorder="1">
      <alignment vertical="center"/>
    </xf>
    <xf numFmtId="0" fontId="16" fillId="0" borderId="63" xfId="0" applyFont="1" applyBorder="1">
      <alignment vertical="center"/>
    </xf>
    <xf numFmtId="0" fontId="16" fillId="0" borderId="64" xfId="0" applyFont="1" applyBorder="1">
      <alignment vertical="center"/>
    </xf>
    <xf numFmtId="0" fontId="16" fillId="0" borderId="65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83" xfId="0" applyFont="1" applyBorder="1">
      <alignment vertical="center"/>
    </xf>
    <xf numFmtId="0" fontId="18" fillId="0" borderId="83" xfId="0" applyFont="1" applyBorder="1">
      <alignment vertical="center"/>
    </xf>
    <xf numFmtId="56" fontId="17" fillId="0" borderId="83" xfId="0" quotePrefix="1" applyNumberFormat="1" applyFont="1" applyBorder="1">
      <alignment vertical="center"/>
    </xf>
    <xf numFmtId="0" fontId="17" fillId="0" borderId="83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textRotation="255" shrinkToFi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textRotation="255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left" vertical="center" shrinkToFit="1"/>
    </xf>
    <xf numFmtId="0" fontId="11" fillId="2" borderId="35" xfId="0" applyFont="1" applyFill="1" applyBorder="1" applyAlignment="1">
      <alignment horizontal="left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8" fillId="4" borderId="58" xfId="0" applyNumberFormat="1" applyFont="1" applyFill="1" applyBorder="1" applyAlignment="1">
      <alignment horizontal="center" vertical="center" shrinkToFit="1"/>
    </xf>
    <xf numFmtId="0" fontId="14" fillId="4" borderId="59" xfId="0" applyFont="1" applyFill="1" applyBorder="1" applyAlignment="1">
      <alignment horizontal="center" vertical="center" shrinkToFit="1"/>
    </xf>
    <xf numFmtId="0" fontId="14" fillId="4" borderId="60" xfId="0" applyFont="1" applyFill="1" applyBorder="1" applyAlignment="1">
      <alignment horizontal="center" vertical="center" shrinkToFit="1"/>
    </xf>
    <xf numFmtId="0" fontId="9" fillId="4" borderId="60" xfId="0" applyFont="1" applyFill="1" applyBorder="1" applyAlignment="1">
      <alignment horizontal="center" vertical="center" shrinkToFit="1"/>
    </xf>
    <xf numFmtId="0" fontId="14" fillId="4" borderId="61" xfId="0" applyFont="1" applyFill="1" applyBorder="1" applyAlignment="1">
      <alignment horizontal="center" vertical="center" shrinkToFit="1"/>
    </xf>
    <xf numFmtId="0" fontId="14" fillId="4" borderId="58" xfId="0" applyFont="1" applyFill="1" applyBorder="1" applyAlignment="1">
      <alignment horizontal="center" vertical="center" shrinkToFit="1"/>
    </xf>
    <xf numFmtId="20" fontId="8" fillId="0" borderId="52" xfId="0" applyNumberFormat="1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20" fontId="8" fillId="4" borderId="52" xfId="0" applyNumberFormat="1" applyFont="1" applyFill="1" applyBorder="1" applyAlignment="1">
      <alignment horizontal="center" vertical="center" shrinkToFit="1"/>
    </xf>
    <xf numFmtId="0" fontId="14" fillId="4" borderId="53" xfId="0" applyFont="1" applyFill="1" applyBorder="1" applyAlignment="1">
      <alignment horizontal="center" vertical="center" shrinkToFit="1"/>
    </xf>
    <xf numFmtId="0" fontId="14" fillId="4" borderId="54" xfId="0" applyFont="1" applyFill="1" applyBorder="1" applyAlignment="1">
      <alignment horizontal="center" vertical="center" shrinkToFit="1"/>
    </xf>
    <xf numFmtId="0" fontId="9" fillId="4" borderId="54" xfId="0" applyFont="1" applyFill="1" applyBorder="1" applyAlignment="1">
      <alignment horizontal="center" vertical="center" shrinkToFit="1"/>
    </xf>
    <xf numFmtId="0" fontId="14" fillId="4" borderId="55" xfId="0" applyFont="1" applyFill="1" applyBorder="1" applyAlignment="1">
      <alignment horizontal="center" vertical="center" shrinkToFit="1"/>
    </xf>
    <xf numFmtId="0" fontId="14" fillId="4" borderId="52" xfId="0" applyFont="1" applyFill="1" applyBorder="1" applyAlignment="1">
      <alignment horizontal="center" vertical="center" shrinkToFit="1"/>
    </xf>
    <xf numFmtId="0" fontId="14" fillId="4" borderId="56" xfId="0" applyFont="1" applyFill="1" applyBorder="1" applyAlignment="1">
      <alignment horizontal="center" vertical="center" shrinkToFit="1"/>
    </xf>
    <xf numFmtId="0" fontId="14" fillId="4" borderId="57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20" fontId="8" fillId="4" borderId="48" xfId="0" applyNumberFormat="1" applyFont="1" applyFill="1" applyBorder="1" applyAlignment="1">
      <alignment horizontal="center" vertical="center" shrinkToFit="1"/>
    </xf>
    <xf numFmtId="0" fontId="14" fillId="4" borderId="49" xfId="0" applyFont="1" applyFill="1" applyBorder="1" applyAlignment="1">
      <alignment horizontal="center" vertical="center" shrinkToFit="1"/>
    </xf>
    <xf numFmtId="0" fontId="14" fillId="4" borderId="50" xfId="0" applyFont="1" applyFill="1" applyBorder="1" applyAlignment="1">
      <alignment horizontal="center" vertical="center" shrinkToFit="1"/>
    </xf>
    <xf numFmtId="0" fontId="9" fillId="4" borderId="50" xfId="0" applyFont="1" applyFill="1" applyBorder="1" applyAlignment="1">
      <alignment horizontal="center" vertical="center" shrinkToFit="1"/>
    </xf>
    <xf numFmtId="0" fontId="14" fillId="4" borderId="51" xfId="0" applyFont="1" applyFill="1" applyBorder="1" applyAlignment="1">
      <alignment horizontal="center" vertical="center" shrinkToFit="1"/>
    </xf>
    <xf numFmtId="0" fontId="14" fillId="4" borderId="4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shrinkToFit="1"/>
    </xf>
    <xf numFmtId="20" fontId="13" fillId="2" borderId="3" xfId="0" applyNumberFormat="1" applyFont="1" applyFill="1" applyBorder="1" applyAlignment="1">
      <alignment horizontal="center" vertical="center" shrinkToFit="1"/>
    </xf>
    <xf numFmtId="20" fontId="13" fillId="2" borderId="5" xfId="0" applyNumberFormat="1" applyFont="1" applyFill="1" applyBorder="1" applyAlignment="1">
      <alignment horizontal="center" vertical="center" shrinkToFit="1"/>
    </xf>
    <xf numFmtId="20" fontId="13" fillId="2" borderId="47" xfId="0" applyNumberFormat="1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20" fontId="9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20" fontId="8" fillId="0" borderId="58" xfId="0" applyNumberFormat="1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7" fillId="0" borderId="13" xfId="0" quotePrefix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56" fontId="17" fillId="0" borderId="13" xfId="0" quotePrefix="1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1" xfId="0" quotePrefix="1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1" xfId="0" quotePrefix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56" fontId="25" fillId="0" borderId="31" xfId="0" quotePrefix="1" applyNumberFormat="1" applyFont="1" applyBorder="1" applyAlignment="1">
      <alignment horizontal="center" vertical="center"/>
    </xf>
    <xf numFmtId="56" fontId="25" fillId="0" borderId="0" xfId="0" quotePrefix="1" applyNumberFormat="1" applyFont="1" applyAlignment="1">
      <alignment horizontal="center" vertical="center"/>
    </xf>
    <xf numFmtId="56" fontId="25" fillId="0" borderId="11" xfId="0" quotePrefix="1" applyNumberFormat="1" applyFont="1" applyBorder="1" applyAlignment="1">
      <alignment horizontal="center" vertical="center"/>
    </xf>
    <xf numFmtId="56" fontId="17" fillId="0" borderId="0" xfId="0" quotePrefix="1" applyNumberFormat="1" applyFont="1" applyAlignment="1">
      <alignment horizontal="center" vertical="center"/>
    </xf>
    <xf numFmtId="56" fontId="17" fillId="0" borderId="85" xfId="0" quotePrefix="1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56" fontId="17" fillId="0" borderId="25" xfId="0" quotePrefix="1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 textRotation="255" shrinkToFit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20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7" fillId="0" borderId="25" xfId="0" quotePrefix="1" applyFont="1" applyBorder="1" applyAlignment="1">
      <alignment horizontal="center" vertical="center"/>
    </xf>
    <xf numFmtId="0" fontId="17" fillId="0" borderId="14" xfId="0" quotePrefix="1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8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 shrinkToFit="1"/>
    </xf>
    <xf numFmtId="0" fontId="16" fillId="0" borderId="7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035841ca3c8580e/documents/2024/&#20840;&#26085;&#12501;&#12483;&#12488;&#12469;&#12523;/&#12496;&#12540;&#12514;&#12531;&#12488;&#12459;&#12483;&#12503;&#32068;&#12415;&#21512;&#12431;&#12379;.xlsx" TargetMode="External"/><Relationship Id="rId1" Type="http://schemas.openxmlformats.org/officeDocument/2006/relationships/externalLinkPath" Target="https://d.docs.live.net/f035841ca3c8580e/documents/2024/&#20840;&#26085;&#12501;&#12483;&#12488;&#12469;&#12523;/&#12496;&#12540;&#12514;&#12531;&#12488;&#12459;&#12483;&#12503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組合せ"/>
      <sheetName val="浜分会場ブロック"/>
      <sheetName val="七飯会場ブロック "/>
      <sheetName val="知内会場ブロック"/>
      <sheetName val="上ノ国会場ブロック"/>
      <sheetName val="決勝T"/>
    </sheetNames>
    <sheetDataSet>
      <sheetData sheetId="0">
        <row r="45">
          <cell r="D45" t="str">
            <v>（北斗総合体育館A）</v>
          </cell>
          <cell r="BB45" t="str">
            <v>（北斗総合体育館B）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819E-6F3C-43C1-845F-1B6105BAA011}">
  <sheetPr>
    <pageSetUpPr fitToPage="1"/>
  </sheetPr>
  <dimension ref="A1:DW46"/>
  <sheetViews>
    <sheetView zoomScaleNormal="100" zoomScalePageLayoutView="115" workbookViewId="0">
      <selection activeCell="BA21" sqref="BA21"/>
    </sheetView>
  </sheetViews>
  <sheetFormatPr baseColWidth="10" defaultColWidth="0.83203125" defaultRowHeight="18" customHeight="1"/>
  <cols>
    <col min="1" max="16384" width="0.83203125" style="1"/>
  </cols>
  <sheetData>
    <row r="1" spans="1:103" ht="18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</row>
    <row r="2" spans="1:103" ht="18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</row>
    <row r="3" spans="1:103" ht="18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</row>
    <row r="4" spans="1:103" s="3" customFormat="1" ht="20.25" customHeight="1">
      <c r="A4" s="78" t="s">
        <v>1</v>
      </c>
      <c r="B4" s="79"/>
      <c r="C4" s="79"/>
      <c r="D4" s="79" t="s">
        <v>2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AA4" s="81" t="s">
        <v>1</v>
      </c>
      <c r="AB4" s="79"/>
      <c r="AC4" s="79"/>
      <c r="AD4" s="79" t="s">
        <v>3</v>
      </c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80"/>
      <c r="BA4" s="81" t="s">
        <v>1</v>
      </c>
      <c r="BB4" s="79"/>
      <c r="BC4" s="79"/>
      <c r="BD4" s="79" t="s">
        <v>4</v>
      </c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80"/>
      <c r="CA4" s="81" t="s">
        <v>1</v>
      </c>
      <c r="CB4" s="79"/>
      <c r="CC4" s="79"/>
      <c r="CD4" s="79" t="s">
        <v>5</v>
      </c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80"/>
    </row>
    <row r="5" spans="1:103" s="3" customFormat="1" ht="20.25" customHeight="1">
      <c r="A5" s="82">
        <v>1</v>
      </c>
      <c r="B5" s="82"/>
      <c r="C5" s="82"/>
      <c r="D5" s="82" t="s">
        <v>47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AA5" s="82">
        <v>1</v>
      </c>
      <c r="AB5" s="82"/>
      <c r="AC5" s="82"/>
      <c r="AD5" s="83" t="s">
        <v>46</v>
      </c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5"/>
      <c r="BA5" s="82">
        <v>1</v>
      </c>
      <c r="BB5" s="82"/>
      <c r="BC5" s="82"/>
      <c r="BD5" s="82" t="s">
        <v>72</v>
      </c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CA5" s="82">
        <v>1</v>
      </c>
      <c r="CB5" s="82"/>
      <c r="CC5" s="82"/>
      <c r="CD5" s="82" t="s">
        <v>53</v>
      </c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</row>
    <row r="6" spans="1:103" s="3" customFormat="1" ht="20.25" customHeight="1">
      <c r="A6" s="82">
        <v>2</v>
      </c>
      <c r="B6" s="82"/>
      <c r="C6" s="82"/>
      <c r="D6" s="82" t="s">
        <v>48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AA6" s="82">
        <v>2</v>
      </c>
      <c r="AB6" s="82"/>
      <c r="AC6" s="82"/>
      <c r="AD6" s="82" t="s">
        <v>50</v>
      </c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BA6" s="82">
        <v>2</v>
      </c>
      <c r="BB6" s="82"/>
      <c r="BC6" s="82"/>
      <c r="BD6" s="82" t="s">
        <v>70</v>
      </c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CA6" s="82">
        <v>2</v>
      </c>
      <c r="CB6" s="82"/>
      <c r="CC6" s="82"/>
      <c r="CD6" s="82" t="s">
        <v>54</v>
      </c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</row>
    <row r="7" spans="1:103" s="3" customFormat="1" ht="20.25" customHeight="1">
      <c r="A7" s="82">
        <v>3</v>
      </c>
      <c r="B7" s="82"/>
      <c r="C7" s="82"/>
      <c r="D7" s="82" t="s">
        <v>49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AA7" s="82">
        <v>3</v>
      </c>
      <c r="AB7" s="82"/>
      <c r="AC7" s="82"/>
      <c r="AD7" s="82" t="s">
        <v>51</v>
      </c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BA7" s="82">
        <v>3</v>
      </c>
      <c r="BB7" s="82"/>
      <c r="BC7" s="82"/>
      <c r="BD7" s="82" t="s">
        <v>105</v>
      </c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CA7" s="82">
        <v>3</v>
      </c>
      <c r="CB7" s="82"/>
      <c r="CC7" s="82"/>
      <c r="CD7" s="82" t="s">
        <v>55</v>
      </c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</row>
    <row r="8" spans="1:103" s="3" customFormat="1" ht="20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BA8" s="82">
        <v>4</v>
      </c>
      <c r="BB8" s="82"/>
      <c r="BC8" s="82"/>
      <c r="BD8" s="82" t="s">
        <v>52</v>
      </c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</row>
    <row r="9" spans="1:103" s="3" customFormat="1" ht="20.2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</row>
    <row r="10" spans="1:103" s="3" customFormat="1" ht="18" customHeight="1">
      <c r="A10" s="86" t="s">
        <v>65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AA10" s="86" t="s">
        <v>67</v>
      </c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BA10" s="86" t="s">
        <v>66</v>
      </c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CA10" s="86" t="s">
        <v>67</v>
      </c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</row>
    <row r="11" spans="1:103" s="3" customFormat="1" ht="18" customHeight="1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AA11" s="86" t="s">
        <v>101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BA11" s="86" t="s">
        <v>101</v>
      </c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CA11" s="86" t="s">
        <v>102</v>
      </c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</row>
    <row r="12" spans="1:103" s="3" customFormat="1" ht="18" customHeight="1"/>
    <row r="13" spans="1:103" s="3" customFormat="1" ht="18" customHeight="1">
      <c r="A13" s="81" t="s">
        <v>1</v>
      </c>
      <c r="B13" s="79"/>
      <c r="C13" s="79"/>
      <c r="D13" s="79" t="s">
        <v>6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AA13" s="81" t="s">
        <v>1</v>
      </c>
      <c r="AB13" s="79"/>
      <c r="AC13" s="79"/>
      <c r="AD13" s="79" t="s">
        <v>7</v>
      </c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80"/>
      <c r="BA13" s="81" t="s">
        <v>1</v>
      </c>
      <c r="BB13" s="79"/>
      <c r="BC13" s="79"/>
      <c r="BD13" s="79" t="s">
        <v>8</v>
      </c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80"/>
      <c r="CA13" s="81" t="s">
        <v>1</v>
      </c>
      <c r="CB13" s="79"/>
      <c r="CC13" s="79"/>
      <c r="CD13" s="79" t="s">
        <v>9</v>
      </c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80"/>
    </row>
    <row r="14" spans="1:103" s="3" customFormat="1" ht="20.25" customHeight="1">
      <c r="A14" s="82">
        <v>1</v>
      </c>
      <c r="B14" s="82"/>
      <c r="C14" s="82"/>
      <c r="D14" s="82" t="s">
        <v>56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AA14" s="82">
        <v>1</v>
      </c>
      <c r="AB14" s="82"/>
      <c r="AC14" s="82"/>
      <c r="AD14" s="82" t="s">
        <v>69</v>
      </c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BA14" s="82">
        <v>1</v>
      </c>
      <c r="BB14" s="82"/>
      <c r="BC14" s="82"/>
      <c r="BD14" s="82" t="s">
        <v>60</v>
      </c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CA14" s="82">
        <v>1</v>
      </c>
      <c r="CB14" s="82"/>
      <c r="CC14" s="82"/>
      <c r="CD14" s="82" t="s">
        <v>106</v>
      </c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</row>
    <row r="15" spans="1:103" s="3" customFormat="1" ht="20.25" customHeight="1">
      <c r="A15" s="82">
        <v>2</v>
      </c>
      <c r="B15" s="82"/>
      <c r="C15" s="82"/>
      <c r="D15" s="82" t="s">
        <v>57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AA15" s="82">
        <v>2</v>
      </c>
      <c r="AB15" s="82"/>
      <c r="AC15" s="82"/>
      <c r="AD15" s="83" t="s">
        <v>58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5"/>
      <c r="BA15" s="82">
        <v>2</v>
      </c>
      <c r="BB15" s="82"/>
      <c r="BC15" s="82"/>
      <c r="BD15" s="82" t="s">
        <v>68</v>
      </c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CA15" s="82">
        <v>2</v>
      </c>
      <c r="CB15" s="82"/>
      <c r="CC15" s="82"/>
      <c r="CD15" s="83" t="s">
        <v>63</v>
      </c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5"/>
    </row>
    <row r="16" spans="1:103" s="3" customFormat="1" ht="20.25" customHeight="1">
      <c r="A16" s="82">
        <v>3</v>
      </c>
      <c r="B16" s="82"/>
      <c r="C16" s="82"/>
      <c r="D16" s="82" t="s">
        <v>71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AA16" s="82">
        <v>3</v>
      </c>
      <c r="AB16" s="82"/>
      <c r="AC16" s="82"/>
      <c r="AD16" s="83" t="s">
        <v>59</v>
      </c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5"/>
      <c r="BA16" s="82">
        <v>3</v>
      </c>
      <c r="BB16" s="82"/>
      <c r="BC16" s="82"/>
      <c r="BD16" s="82" t="s">
        <v>61</v>
      </c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CA16" s="82">
        <v>3</v>
      </c>
      <c r="CB16" s="82"/>
      <c r="CC16" s="82"/>
      <c r="CD16" s="83" t="s">
        <v>64</v>
      </c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5"/>
    </row>
    <row r="17" spans="1:127" s="3" customFormat="1" ht="20.25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BA17" s="82">
        <v>4</v>
      </c>
      <c r="BB17" s="82"/>
      <c r="BC17" s="82"/>
      <c r="BD17" s="82" t="s">
        <v>62</v>
      </c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DW17" s="4"/>
    </row>
    <row r="18" spans="1:127" s="3" customFormat="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</row>
    <row r="19" spans="1:127" s="3" customFormat="1" ht="18" customHeight="1">
      <c r="A19" s="86" t="s">
        <v>67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AA19" s="86" t="s">
        <v>65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BA19" s="86" t="s">
        <v>66</v>
      </c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CA19" s="86" t="s">
        <v>67</v>
      </c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</row>
    <row r="20" spans="1:127" s="3" customFormat="1" ht="18" customHeight="1">
      <c r="A20" s="86" t="s">
        <v>101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AA20" s="86" t="s">
        <v>102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BA20" s="86" t="s">
        <v>177</v>
      </c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CA20" s="86" t="s">
        <v>102</v>
      </c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</row>
    <row r="21" spans="1:127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27" ht="18" customHeight="1">
      <c r="A22" s="77" t="s">
        <v>10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</row>
    <row r="23" spans="1:127" ht="18" customHeight="1"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</row>
    <row r="24" spans="1:127" ht="15" customHeight="1"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6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</row>
    <row r="25" spans="1:127" ht="18" customHeight="1">
      <c r="Z25" s="7"/>
      <c r="AX25" s="88" t="s">
        <v>11</v>
      </c>
      <c r="AY25" s="88"/>
      <c r="AZ25" s="88"/>
      <c r="BA25" s="88"/>
      <c r="BX25" s="8"/>
      <c r="BY25" s="9"/>
    </row>
    <row r="26" spans="1:127" ht="18" customHeight="1"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N26" s="89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1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6"/>
      <c r="BZ26" s="10"/>
      <c r="CA26" s="5"/>
      <c r="CB26" s="5"/>
      <c r="CC26" s="5"/>
      <c r="CD26" s="5"/>
      <c r="CE26" s="5"/>
      <c r="CF26" s="5"/>
      <c r="CG26" s="5"/>
      <c r="CH26" s="5"/>
      <c r="CI26" s="5"/>
      <c r="CJ26" s="5"/>
    </row>
    <row r="27" spans="1:127" ht="8.25" customHeight="1">
      <c r="N27" s="7"/>
      <c r="Y27" s="92" t="s">
        <v>12</v>
      </c>
      <c r="Z27" s="92"/>
      <c r="AA27" s="92"/>
      <c r="AB27" s="92"/>
      <c r="AL27" s="9"/>
      <c r="AY27" s="11"/>
      <c r="AZ27" s="12"/>
      <c r="BL27" s="7"/>
      <c r="BX27" s="92" t="s">
        <v>13</v>
      </c>
      <c r="BY27" s="92"/>
      <c r="BZ27" s="92"/>
      <c r="CA27" s="92"/>
      <c r="CJ27" s="9"/>
    </row>
    <row r="28" spans="1:127" ht="8.25" customHeight="1">
      <c r="N28" s="7"/>
      <c r="Y28" s="93"/>
      <c r="Z28" s="93"/>
      <c r="AA28" s="93"/>
      <c r="AB28" s="93"/>
      <c r="AD28" s="13"/>
      <c r="AE28" s="14"/>
      <c r="AF28" s="14"/>
      <c r="AG28" s="14"/>
      <c r="AH28" s="14"/>
      <c r="AI28" s="14"/>
      <c r="AJ28" s="14"/>
      <c r="AK28" s="14"/>
      <c r="AL28" s="15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6"/>
      <c r="AZ28" s="13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5"/>
      <c r="BM28" s="14"/>
      <c r="BN28" s="14"/>
      <c r="BO28" s="14"/>
      <c r="BP28" s="14"/>
      <c r="BQ28" s="14"/>
      <c r="BR28" s="14"/>
      <c r="BS28" s="14"/>
      <c r="BT28" s="14"/>
      <c r="BU28" s="14"/>
      <c r="BV28" s="16"/>
      <c r="BX28" s="93"/>
      <c r="BY28" s="93"/>
      <c r="BZ28" s="93"/>
      <c r="CA28" s="93"/>
      <c r="CJ28" s="7"/>
    </row>
    <row r="29" spans="1:127" ht="8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5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92" t="s">
        <v>14</v>
      </c>
      <c r="AY29" s="92"/>
      <c r="AZ29" s="92"/>
      <c r="BA29" s="92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5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5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</row>
    <row r="30" spans="1:127" ht="8.25" customHeight="1">
      <c r="I30" s="5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AG30" s="5"/>
      <c r="AH30" s="5"/>
      <c r="AI30" s="5"/>
      <c r="AJ30" s="5"/>
      <c r="AK30" s="5"/>
      <c r="AL30" s="6"/>
      <c r="AM30" s="5"/>
      <c r="AN30" s="5"/>
      <c r="AO30" s="5"/>
      <c r="AP30" s="5"/>
      <c r="AQ30" s="5"/>
      <c r="AR30" s="5"/>
      <c r="AX30" s="93"/>
      <c r="AY30" s="93"/>
      <c r="AZ30" s="93"/>
      <c r="BA30" s="93"/>
      <c r="BG30" s="5"/>
      <c r="BH30" s="5"/>
      <c r="BI30" s="5"/>
      <c r="BJ30" s="5"/>
      <c r="BK30" s="5"/>
      <c r="BL30" s="6"/>
      <c r="BM30" s="5"/>
      <c r="BN30" s="5"/>
      <c r="BO30" s="5"/>
      <c r="BP30" s="5"/>
      <c r="BQ30" s="5"/>
      <c r="BR30" s="5"/>
      <c r="CE30" s="5"/>
      <c r="CF30" s="5"/>
      <c r="CG30" s="5"/>
      <c r="CH30" s="5"/>
      <c r="CI30" s="5"/>
      <c r="CJ30" s="6"/>
      <c r="CK30" s="5"/>
      <c r="CL30" s="5"/>
      <c r="CM30" s="5"/>
      <c r="CN30" s="5"/>
      <c r="CO30" s="5"/>
      <c r="CP30" s="5"/>
    </row>
    <row r="31" spans="1:127" ht="18" customHeight="1">
      <c r="H31" s="7"/>
      <c r="I31" s="94" t="s">
        <v>15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5"/>
      <c r="AF31" s="7"/>
      <c r="AG31" s="94" t="s">
        <v>16</v>
      </c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5"/>
      <c r="BF31" s="7"/>
      <c r="BG31" s="94" t="s">
        <v>17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5"/>
      <c r="CD31" s="7"/>
      <c r="CE31" s="94" t="s">
        <v>18</v>
      </c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5"/>
    </row>
    <row r="32" spans="1:127" ht="18" customHeight="1">
      <c r="F32" s="5"/>
      <c r="G32" s="5"/>
      <c r="H32" s="6"/>
      <c r="I32" s="5"/>
      <c r="J32" s="5"/>
      <c r="K32" s="5"/>
      <c r="R32" s="5"/>
      <c r="S32" s="5"/>
      <c r="T32" s="6"/>
      <c r="U32" s="5"/>
      <c r="V32" s="5"/>
      <c r="W32" s="5"/>
      <c r="AD32" s="17"/>
      <c r="AE32" s="17"/>
      <c r="AF32" s="18"/>
      <c r="AG32" s="17"/>
      <c r="AH32" s="17"/>
      <c r="AI32" s="17"/>
      <c r="AP32" s="5"/>
      <c r="AQ32" s="5"/>
      <c r="AR32" s="6"/>
      <c r="AS32" s="5"/>
      <c r="AT32" s="5"/>
      <c r="AU32" s="5"/>
      <c r="BD32" s="5"/>
      <c r="BE32" s="5"/>
      <c r="BF32" s="6"/>
      <c r="BG32" s="5"/>
      <c r="BH32" s="5"/>
      <c r="BI32" s="5"/>
      <c r="BP32" s="5"/>
      <c r="BQ32" s="5"/>
      <c r="BR32" s="6"/>
      <c r="BS32" s="5"/>
      <c r="BT32" s="5"/>
      <c r="BU32" s="5"/>
      <c r="CB32" s="5"/>
      <c r="CC32" s="5"/>
      <c r="CD32" s="6"/>
      <c r="CE32" s="5"/>
      <c r="CF32" s="5"/>
      <c r="CG32" s="5"/>
      <c r="CN32" s="5"/>
      <c r="CO32" s="5"/>
      <c r="CP32" s="6"/>
      <c r="CQ32" s="5"/>
      <c r="CR32" s="5"/>
      <c r="CS32" s="5"/>
    </row>
    <row r="33" spans="1:100" ht="18" customHeight="1">
      <c r="E33" s="7"/>
      <c r="F33" s="94" t="s">
        <v>19</v>
      </c>
      <c r="G33" s="92"/>
      <c r="H33" s="92"/>
      <c r="I33" s="92"/>
      <c r="J33" s="92"/>
      <c r="K33" s="95"/>
      <c r="L33" s="19"/>
      <c r="Q33" s="7"/>
      <c r="R33" s="94" t="s">
        <v>20</v>
      </c>
      <c r="S33" s="92"/>
      <c r="T33" s="92"/>
      <c r="U33" s="92"/>
      <c r="V33" s="92"/>
      <c r="W33" s="95"/>
      <c r="X33" s="19"/>
      <c r="Y33" s="19"/>
      <c r="AC33" s="7"/>
      <c r="AD33" s="94" t="s">
        <v>21</v>
      </c>
      <c r="AE33" s="92"/>
      <c r="AF33" s="92"/>
      <c r="AG33" s="92"/>
      <c r="AH33" s="92"/>
      <c r="AI33" s="95"/>
      <c r="AO33" s="7"/>
      <c r="AP33" s="94" t="s">
        <v>22</v>
      </c>
      <c r="AQ33" s="92"/>
      <c r="AR33" s="92"/>
      <c r="AS33" s="92"/>
      <c r="AT33" s="92"/>
      <c r="AU33" s="95"/>
      <c r="BB33" s="19"/>
      <c r="BC33" s="20"/>
      <c r="BD33" s="94" t="s">
        <v>23</v>
      </c>
      <c r="BE33" s="92"/>
      <c r="BF33" s="92"/>
      <c r="BG33" s="92"/>
      <c r="BH33" s="92"/>
      <c r="BI33" s="95"/>
      <c r="BO33" s="7"/>
      <c r="BP33" s="94" t="s">
        <v>24</v>
      </c>
      <c r="BQ33" s="92"/>
      <c r="BR33" s="92"/>
      <c r="BS33" s="92"/>
      <c r="BT33" s="92"/>
      <c r="BU33" s="95"/>
      <c r="CA33" s="7"/>
      <c r="CB33" s="94" t="s">
        <v>25</v>
      </c>
      <c r="CC33" s="92"/>
      <c r="CD33" s="92"/>
      <c r="CE33" s="92"/>
      <c r="CF33" s="92"/>
      <c r="CG33" s="95"/>
      <c r="CH33" s="19"/>
      <c r="CM33" s="7"/>
      <c r="CN33" s="94" t="s">
        <v>26</v>
      </c>
      <c r="CO33" s="92"/>
      <c r="CP33" s="92"/>
      <c r="CQ33" s="92"/>
      <c r="CR33" s="92"/>
      <c r="CS33" s="95"/>
    </row>
    <row r="34" spans="1:100" ht="18" customHeight="1">
      <c r="E34" s="6"/>
      <c r="K34" s="6"/>
      <c r="Q34" s="6"/>
      <c r="W34" s="6"/>
      <c r="AC34" s="6"/>
      <c r="AI34" s="6"/>
      <c r="AO34" s="6"/>
      <c r="AU34" s="6"/>
      <c r="BC34" s="6"/>
      <c r="BI34" s="6"/>
      <c r="BO34" s="6"/>
      <c r="BU34" s="6"/>
      <c r="CA34" s="6"/>
      <c r="CG34" s="6"/>
      <c r="CM34" s="6"/>
      <c r="CS34" s="6"/>
    </row>
    <row r="35" spans="1:100" ht="18" customHeight="1">
      <c r="D35" s="87" t="s">
        <v>27</v>
      </c>
      <c r="E35" s="87"/>
      <c r="F35" s="87"/>
      <c r="G35" s="87"/>
      <c r="J35" s="87" t="s">
        <v>28</v>
      </c>
      <c r="K35" s="87"/>
      <c r="L35" s="87"/>
      <c r="M35" s="87"/>
      <c r="P35" s="87" t="s">
        <v>29</v>
      </c>
      <c r="Q35" s="87"/>
      <c r="R35" s="87"/>
      <c r="S35" s="87"/>
      <c r="V35" s="87" t="s">
        <v>30</v>
      </c>
      <c r="W35" s="87"/>
      <c r="X35" s="87"/>
      <c r="Y35" s="87"/>
      <c r="AB35" s="87" t="s">
        <v>31</v>
      </c>
      <c r="AC35" s="87"/>
      <c r="AD35" s="87"/>
      <c r="AE35" s="87"/>
      <c r="AH35" s="87" t="s">
        <v>32</v>
      </c>
      <c r="AI35" s="87"/>
      <c r="AJ35" s="87"/>
      <c r="AK35" s="87"/>
      <c r="AN35" s="87" t="s">
        <v>33</v>
      </c>
      <c r="AO35" s="87"/>
      <c r="AP35" s="87"/>
      <c r="AQ35" s="87"/>
      <c r="AT35" s="87" t="s">
        <v>34</v>
      </c>
      <c r="AU35" s="87"/>
      <c r="AV35" s="87"/>
      <c r="AW35" s="87"/>
      <c r="BB35" s="87" t="s">
        <v>35</v>
      </c>
      <c r="BC35" s="87"/>
      <c r="BD35" s="87"/>
      <c r="BE35" s="87"/>
      <c r="BH35" s="87" t="s">
        <v>36</v>
      </c>
      <c r="BI35" s="87"/>
      <c r="BJ35" s="87"/>
      <c r="BK35" s="87"/>
      <c r="BN35" s="87" t="s">
        <v>37</v>
      </c>
      <c r="BO35" s="87"/>
      <c r="BP35" s="87"/>
      <c r="BQ35" s="87"/>
      <c r="BT35" s="87" t="s">
        <v>38</v>
      </c>
      <c r="BU35" s="87"/>
      <c r="BV35" s="87"/>
      <c r="BW35" s="87"/>
      <c r="BZ35" s="87" t="s">
        <v>39</v>
      </c>
      <c r="CA35" s="87"/>
      <c r="CB35" s="87"/>
      <c r="CC35" s="87"/>
      <c r="CF35" s="87" t="s">
        <v>40</v>
      </c>
      <c r="CG35" s="87"/>
      <c r="CH35" s="87"/>
      <c r="CI35" s="87"/>
      <c r="CL35" s="87" t="s">
        <v>41</v>
      </c>
      <c r="CM35" s="87"/>
      <c r="CN35" s="87"/>
      <c r="CO35" s="87"/>
      <c r="CR35" s="87" t="s">
        <v>42</v>
      </c>
      <c r="CS35" s="87"/>
      <c r="CT35" s="87"/>
      <c r="CU35" s="87"/>
    </row>
    <row r="36" spans="1:100" ht="18" customHeight="1">
      <c r="D36" s="96"/>
      <c r="E36" s="96"/>
      <c r="F36" s="96"/>
      <c r="G36" s="96"/>
      <c r="H36" s="22"/>
      <c r="I36" s="22"/>
      <c r="J36" s="96"/>
      <c r="K36" s="96"/>
      <c r="L36" s="96"/>
      <c r="M36" s="96"/>
      <c r="N36" s="22"/>
      <c r="O36" s="22"/>
      <c r="P36" s="96"/>
      <c r="Q36" s="96"/>
      <c r="R36" s="96"/>
      <c r="S36" s="96"/>
      <c r="T36" s="22"/>
      <c r="U36" s="22"/>
      <c r="V36" s="96"/>
      <c r="W36" s="96"/>
      <c r="X36" s="96"/>
      <c r="Y36" s="96"/>
      <c r="Z36" s="22"/>
      <c r="AA36" s="22"/>
      <c r="AB36" s="96"/>
      <c r="AC36" s="96"/>
      <c r="AD36" s="96"/>
      <c r="AE36" s="96"/>
      <c r="AF36" s="22"/>
      <c r="AG36" s="22"/>
      <c r="AH36" s="96"/>
      <c r="AI36" s="96"/>
      <c r="AJ36" s="96"/>
      <c r="AK36" s="96"/>
      <c r="AL36" s="22"/>
      <c r="AM36" s="22"/>
      <c r="AN36" s="96"/>
      <c r="AO36" s="96"/>
      <c r="AP36" s="96"/>
      <c r="AQ36" s="96"/>
      <c r="AR36" s="22"/>
      <c r="AS36" s="22"/>
      <c r="AT36" s="96"/>
      <c r="AU36" s="96"/>
      <c r="AV36" s="96"/>
      <c r="AW36" s="96"/>
      <c r="AX36" s="22"/>
      <c r="AY36" s="22"/>
      <c r="AZ36" s="22"/>
      <c r="BA36" s="22"/>
      <c r="BB36" s="96"/>
      <c r="BC36" s="96"/>
      <c r="BD36" s="96"/>
      <c r="BE36" s="96"/>
      <c r="BF36" s="22"/>
      <c r="BG36" s="22"/>
      <c r="BH36" s="96"/>
      <c r="BI36" s="96"/>
      <c r="BJ36" s="96"/>
      <c r="BK36" s="96"/>
      <c r="BL36" s="22"/>
      <c r="BM36" s="22"/>
      <c r="BN36" s="96"/>
      <c r="BO36" s="96"/>
      <c r="BP36" s="96"/>
      <c r="BQ36" s="96"/>
      <c r="BR36" s="22"/>
      <c r="BS36" s="22"/>
      <c r="BT36" s="96"/>
      <c r="BU36" s="96"/>
      <c r="BV36" s="96"/>
      <c r="BW36" s="96"/>
      <c r="BX36" s="22"/>
      <c r="BY36" s="22"/>
      <c r="BZ36" s="96"/>
      <c r="CA36" s="96"/>
      <c r="CB36" s="96"/>
      <c r="CC36" s="96"/>
      <c r="CD36" s="22"/>
      <c r="CE36" s="22"/>
      <c r="CF36" s="96"/>
      <c r="CG36" s="96"/>
      <c r="CH36" s="96"/>
      <c r="CI36" s="96"/>
      <c r="CJ36" s="22"/>
      <c r="CK36" s="22"/>
      <c r="CL36" s="96"/>
      <c r="CM36" s="96"/>
      <c r="CN36" s="96"/>
      <c r="CO36" s="96"/>
      <c r="CP36" s="22"/>
      <c r="CQ36" s="22"/>
      <c r="CR36" s="98"/>
      <c r="CS36" s="98"/>
      <c r="CT36" s="98"/>
      <c r="CU36" s="98"/>
      <c r="CV36" s="21"/>
    </row>
    <row r="37" spans="1:100" ht="18" customHeight="1">
      <c r="D37" s="96"/>
      <c r="E37" s="96"/>
      <c r="F37" s="96"/>
      <c r="G37" s="96"/>
      <c r="H37" s="22"/>
      <c r="I37" s="22"/>
      <c r="J37" s="96"/>
      <c r="K37" s="96"/>
      <c r="L37" s="96"/>
      <c r="M37" s="96"/>
      <c r="N37" s="22"/>
      <c r="O37" s="22"/>
      <c r="P37" s="96"/>
      <c r="Q37" s="96"/>
      <c r="R37" s="96"/>
      <c r="S37" s="96"/>
      <c r="T37" s="22"/>
      <c r="U37" s="22"/>
      <c r="V37" s="96"/>
      <c r="W37" s="96"/>
      <c r="X37" s="96"/>
      <c r="Y37" s="96"/>
      <c r="Z37" s="22"/>
      <c r="AA37" s="22"/>
      <c r="AB37" s="96"/>
      <c r="AC37" s="96"/>
      <c r="AD37" s="96"/>
      <c r="AE37" s="96"/>
      <c r="AF37" s="22"/>
      <c r="AG37" s="22"/>
      <c r="AH37" s="96"/>
      <c r="AI37" s="96"/>
      <c r="AJ37" s="96"/>
      <c r="AK37" s="96"/>
      <c r="AL37" s="22"/>
      <c r="AM37" s="22"/>
      <c r="AN37" s="96"/>
      <c r="AO37" s="96"/>
      <c r="AP37" s="96"/>
      <c r="AQ37" s="96"/>
      <c r="AR37" s="22"/>
      <c r="AS37" s="22"/>
      <c r="AT37" s="96"/>
      <c r="AU37" s="96"/>
      <c r="AV37" s="96"/>
      <c r="AW37" s="96"/>
      <c r="AX37" s="22"/>
      <c r="AY37" s="22"/>
      <c r="AZ37" s="22"/>
      <c r="BA37" s="22"/>
      <c r="BB37" s="96"/>
      <c r="BC37" s="96"/>
      <c r="BD37" s="96"/>
      <c r="BE37" s="96"/>
      <c r="BF37" s="22"/>
      <c r="BG37" s="22"/>
      <c r="BH37" s="96"/>
      <c r="BI37" s="96"/>
      <c r="BJ37" s="96"/>
      <c r="BK37" s="96"/>
      <c r="BL37" s="22"/>
      <c r="BM37" s="22"/>
      <c r="BN37" s="96"/>
      <c r="BO37" s="96"/>
      <c r="BP37" s="96"/>
      <c r="BQ37" s="96"/>
      <c r="BR37" s="22"/>
      <c r="BS37" s="22"/>
      <c r="BT37" s="96"/>
      <c r="BU37" s="96"/>
      <c r="BV37" s="96"/>
      <c r="BW37" s="96"/>
      <c r="BX37" s="22"/>
      <c r="BY37" s="22"/>
      <c r="BZ37" s="96"/>
      <c r="CA37" s="96"/>
      <c r="CB37" s="96"/>
      <c r="CC37" s="96"/>
      <c r="CD37" s="22"/>
      <c r="CE37" s="22"/>
      <c r="CF37" s="96"/>
      <c r="CG37" s="96"/>
      <c r="CH37" s="96"/>
      <c r="CI37" s="96"/>
      <c r="CJ37" s="22"/>
      <c r="CK37" s="22"/>
      <c r="CL37" s="96"/>
      <c r="CM37" s="96"/>
      <c r="CN37" s="96"/>
      <c r="CO37" s="96"/>
      <c r="CP37" s="22"/>
      <c r="CQ37" s="22"/>
      <c r="CR37" s="98"/>
      <c r="CS37" s="98"/>
      <c r="CT37" s="98"/>
      <c r="CU37" s="98"/>
      <c r="CV37" s="21"/>
    </row>
    <row r="38" spans="1:100" ht="18" customHeight="1">
      <c r="D38" s="96"/>
      <c r="E38" s="96"/>
      <c r="F38" s="96"/>
      <c r="G38" s="96"/>
      <c r="H38" s="22"/>
      <c r="I38" s="22"/>
      <c r="J38" s="96"/>
      <c r="K38" s="96"/>
      <c r="L38" s="96"/>
      <c r="M38" s="96"/>
      <c r="N38" s="22"/>
      <c r="O38" s="22"/>
      <c r="P38" s="96"/>
      <c r="Q38" s="96"/>
      <c r="R38" s="96"/>
      <c r="S38" s="96"/>
      <c r="T38" s="22"/>
      <c r="U38" s="22"/>
      <c r="V38" s="96"/>
      <c r="W38" s="96"/>
      <c r="X38" s="96"/>
      <c r="Y38" s="96"/>
      <c r="Z38" s="22"/>
      <c r="AA38" s="22"/>
      <c r="AB38" s="96"/>
      <c r="AC38" s="96"/>
      <c r="AD38" s="96"/>
      <c r="AE38" s="96"/>
      <c r="AF38" s="22"/>
      <c r="AG38" s="22"/>
      <c r="AH38" s="96"/>
      <c r="AI38" s="96"/>
      <c r="AJ38" s="96"/>
      <c r="AK38" s="96"/>
      <c r="AL38" s="22"/>
      <c r="AM38" s="22"/>
      <c r="AN38" s="96"/>
      <c r="AO38" s="96"/>
      <c r="AP38" s="96"/>
      <c r="AQ38" s="96"/>
      <c r="AR38" s="22"/>
      <c r="AS38" s="22"/>
      <c r="AT38" s="96"/>
      <c r="AU38" s="96"/>
      <c r="AV38" s="96"/>
      <c r="AW38" s="96"/>
      <c r="AX38" s="22"/>
      <c r="AY38" s="22"/>
      <c r="AZ38" s="22"/>
      <c r="BA38" s="22"/>
      <c r="BB38" s="96"/>
      <c r="BC38" s="96"/>
      <c r="BD38" s="96"/>
      <c r="BE38" s="96"/>
      <c r="BF38" s="22"/>
      <c r="BG38" s="22"/>
      <c r="BH38" s="96"/>
      <c r="BI38" s="96"/>
      <c r="BJ38" s="96"/>
      <c r="BK38" s="96"/>
      <c r="BL38" s="22"/>
      <c r="BM38" s="22"/>
      <c r="BN38" s="96"/>
      <c r="BO38" s="96"/>
      <c r="BP38" s="96"/>
      <c r="BQ38" s="96"/>
      <c r="BR38" s="22"/>
      <c r="BS38" s="22"/>
      <c r="BT38" s="96"/>
      <c r="BU38" s="96"/>
      <c r="BV38" s="96"/>
      <c r="BW38" s="96"/>
      <c r="BX38" s="22"/>
      <c r="BY38" s="22"/>
      <c r="BZ38" s="96"/>
      <c r="CA38" s="96"/>
      <c r="CB38" s="96"/>
      <c r="CC38" s="96"/>
      <c r="CD38" s="22"/>
      <c r="CE38" s="22"/>
      <c r="CF38" s="96"/>
      <c r="CG38" s="96"/>
      <c r="CH38" s="96"/>
      <c r="CI38" s="96"/>
      <c r="CJ38" s="22"/>
      <c r="CK38" s="22"/>
      <c r="CL38" s="96"/>
      <c r="CM38" s="96"/>
      <c r="CN38" s="96"/>
      <c r="CO38" s="96"/>
      <c r="CP38" s="22"/>
      <c r="CQ38" s="22"/>
      <c r="CR38" s="98"/>
      <c r="CS38" s="98"/>
      <c r="CT38" s="98"/>
      <c r="CU38" s="98"/>
      <c r="CV38" s="21"/>
    </row>
    <row r="39" spans="1:100" ht="18" customHeight="1">
      <c r="D39" s="96"/>
      <c r="E39" s="96"/>
      <c r="F39" s="96"/>
      <c r="G39" s="96"/>
      <c r="H39" s="22"/>
      <c r="I39" s="22"/>
      <c r="J39" s="96"/>
      <c r="K39" s="96"/>
      <c r="L39" s="96"/>
      <c r="M39" s="96"/>
      <c r="N39" s="22"/>
      <c r="O39" s="22"/>
      <c r="P39" s="96"/>
      <c r="Q39" s="96"/>
      <c r="R39" s="96"/>
      <c r="S39" s="96"/>
      <c r="T39" s="22"/>
      <c r="U39" s="22"/>
      <c r="V39" s="96"/>
      <c r="W39" s="96"/>
      <c r="X39" s="96"/>
      <c r="Y39" s="96"/>
      <c r="Z39" s="22"/>
      <c r="AA39" s="22"/>
      <c r="AB39" s="96"/>
      <c r="AC39" s="96"/>
      <c r="AD39" s="96"/>
      <c r="AE39" s="96"/>
      <c r="AF39" s="22"/>
      <c r="AG39" s="22"/>
      <c r="AH39" s="96"/>
      <c r="AI39" s="96"/>
      <c r="AJ39" s="96"/>
      <c r="AK39" s="96"/>
      <c r="AL39" s="22"/>
      <c r="AM39" s="22"/>
      <c r="AN39" s="96"/>
      <c r="AO39" s="96"/>
      <c r="AP39" s="96"/>
      <c r="AQ39" s="96"/>
      <c r="AR39" s="22"/>
      <c r="AS39" s="22"/>
      <c r="AT39" s="96"/>
      <c r="AU39" s="96"/>
      <c r="AV39" s="96"/>
      <c r="AW39" s="96"/>
      <c r="AX39" s="22"/>
      <c r="AY39" s="22"/>
      <c r="AZ39" s="22"/>
      <c r="BA39" s="22"/>
      <c r="BB39" s="96"/>
      <c r="BC39" s="96"/>
      <c r="BD39" s="96"/>
      <c r="BE39" s="96"/>
      <c r="BF39" s="22"/>
      <c r="BG39" s="22"/>
      <c r="BH39" s="96"/>
      <c r="BI39" s="96"/>
      <c r="BJ39" s="96"/>
      <c r="BK39" s="96"/>
      <c r="BL39" s="22"/>
      <c r="BM39" s="22"/>
      <c r="BN39" s="96"/>
      <c r="BO39" s="96"/>
      <c r="BP39" s="96"/>
      <c r="BQ39" s="96"/>
      <c r="BR39" s="22"/>
      <c r="BS39" s="22"/>
      <c r="BT39" s="96"/>
      <c r="BU39" s="96"/>
      <c r="BV39" s="96"/>
      <c r="BW39" s="96"/>
      <c r="BX39" s="22"/>
      <c r="BY39" s="22"/>
      <c r="BZ39" s="96"/>
      <c r="CA39" s="96"/>
      <c r="CB39" s="96"/>
      <c r="CC39" s="96"/>
      <c r="CD39" s="22"/>
      <c r="CE39" s="22"/>
      <c r="CF39" s="96"/>
      <c r="CG39" s="96"/>
      <c r="CH39" s="96"/>
      <c r="CI39" s="96"/>
      <c r="CJ39" s="22"/>
      <c r="CK39" s="22"/>
      <c r="CL39" s="96"/>
      <c r="CM39" s="96"/>
      <c r="CN39" s="96"/>
      <c r="CO39" s="96"/>
      <c r="CP39" s="22"/>
      <c r="CQ39" s="22"/>
      <c r="CR39" s="98"/>
      <c r="CS39" s="98"/>
      <c r="CT39" s="98"/>
      <c r="CU39" s="98"/>
      <c r="CV39" s="21"/>
    </row>
    <row r="40" spans="1:100" ht="18" customHeight="1">
      <c r="D40" s="96"/>
      <c r="E40" s="96"/>
      <c r="F40" s="96"/>
      <c r="G40" s="96"/>
      <c r="H40" s="22"/>
      <c r="I40" s="22"/>
      <c r="J40" s="96"/>
      <c r="K40" s="96"/>
      <c r="L40" s="96"/>
      <c r="M40" s="96"/>
      <c r="N40" s="22"/>
      <c r="O40" s="22"/>
      <c r="P40" s="96"/>
      <c r="Q40" s="96"/>
      <c r="R40" s="96"/>
      <c r="S40" s="96"/>
      <c r="T40" s="22"/>
      <c r="U40" s="22"/>
      <c r="V40" s="96"/>
      <c r="W40" s="96"/>
      <c r="X40" s="96"/>
      <c r="Y40" s="96"/>
      <c r="Z40" s="22"/>
      <c r="AA40" s="22"/>
      <c r="AB40" s="96"/>
      <c r="AC40" s="96"/>
      <c r="AD40" s="96"/>
      <c r="AE40" s="96"/>
      <c r="AF40" s="22"/>
      <c r="AG40" s="22"/>
      <c r="AH40" s="96"/>
      <c r="AI40" s="96"/>
      <c r="AJ40" s="96"/>
      <c r="AK40" s="96"/>
      <c r="AL40" s="22"/>
      <c r="AM40" s="22"/>
      <c r="AN40" s="96"/>
      <c r="AO40" s="96"/>
      <c r="AP40" s="96"/>
      <c r="AQ40" s="96"/>
      <c r="AR40" s="22"/>
      <c r="AS40" s="22"/>
      <c r="AT40" s="96"/>
      <c r="AU40" s="96"/>
      <c r="AV40" s="96"/>
      <c r="AW40" s="96"/>
      <c r="AX40" s="22"/>
      <c r="AY40" s="22"/>
      <c r="AZ40" s="22"/>
      <c r="BA40" s="22"/>
      <c r="BB40" s="96"/>
      <c r="BC40" s="96"/>
      <c r="BD40" s="96"/>
      <c r="BE40" s="96"/>
      <c r="BF40" s="22"/>
      <c r="BG40" s="22"/>
      <c r="BH40" s="96"/>
      <c r="BI40" s="96"/>
      <c r="BJ40" s="96"/>
      <c r="BK40" s="96"/>
      <c r="BL40" s="22"/>
      <c r="BM40" s="22"/>
      <c r="BN40" s="96"/>
      <c r="BO40" s="96"/>
      <c r="BP40" s="96"/>
      <c r="BQ40" s="96"/>
      <c r="BR40" s="22"/>
      <c r="BS40" s="22"/>
      <c r="BT40" s="96"/>
      <c r="BU40" s="96"/>
      <c r="BV40" s="96"/>
      <c r="BW40" s="96"/>
      <c r="BX40" s="22"/>
      <c r="BY40" s="22"/>
      <c r="BZ40" s="96"/>
      <c r="CA40" s="96"/>
      <c r="CB40" s="96"/>
      <c r="CC40" s="96"/>
      <c r="CD40" s="22"/>
      <c r="CE40" s="22"/>
      <c r="CF40" s="96"/>
      <c r="CG40" s="96"/>
      <c r="CH40" s="96"/>
      <c r="CI40" s="96"/>
      <c r="CJ40" s="22"/>
      <c r="CK40" s="22"/>
      <c r="CL40" s="96"/>
      <c r="CM40" s="96"/>
      <c r="CN40" s="96"/>
      <c r="CO40" s="96"/>
      <c r="CP40" s="22"/>
      <c r="CQ40" s="22"/>
      <c r="CR40" s="98"/>
      <c r="CS40" s="98"/>
      <c r="CT40" s="98"/>
      <c r="CU40" s="98"/>
      <c r="CV40" s="21"/>
    </row>
    <row r="41" spans="1:100" ht="18" customHeight="1">
      <c r="D41" s="96"/>
      <c r="E41" s="96"/>
      <c r="F41" s="96"/>
      <c r="G41" s="96"/>
      <c r="H41" s="22"/>
      <c r="I41" s="22"/>
      <c r="J41" s="96"/>
      <c r="K41" s="96"/>
      <c r="L41" s="96"/>
      <c r="M41" s="96"/>
      <c r="N41" s="22"/>
      <c r="O41" s="22"/>
      <c r="P41" s="96"/>
      <c r="Q41" s="96"/>
      <c r="R41" s="96"/>
      <c r="S41" s="96"/>
      <c r="T41" s="22"/>
      <c r="U41" s="22"/>
      <c r="V41" s="96"/>
      <c r="W41" s="96"/>
      <c r="X41" s="96"/>
      <c r="Y41" s="96"/>
      <c r="Z41" s="22"/>
      <c r="AA41" s="22"/>
      <c r="AB41" s="96"/>
      <c r="AC41" s="96"/>
      <c r="AD41" s="96"/>
      <c r="AE41" s="96"/>
      <c r="AF41" s="22"/>
      <c r="AG41" s="22"/>
      <c r="AH41" s="96"/>
      <c r="AI41" s="96"/>
      <c r="AJ41" s="96"/>
      <c r="AK41" s="96"/>
      <c r="AL41" s="22"/>
      <c r="AM41" s="22"/>
      <c r="AN41" s="96"/>
      <c r="AO41" s="96"/>
      <c r="AP41" s="96"/>
      <c r="AQ41" s="96"/>
      <c r="AR41" s="22"/>
      <c r="AS41" s="22"/>
      <c r="AT41" s="96"/>
      <c r="AU41" s="96"/>
      <c r="AV41" s="96"/>
      <c r="AW41" s="96"/>
      <c r="AX41" s="22"/>
      <c r="AY41" s="22"/>
      <c r="AZ41" s="22"/>
      <c r="BA41" s="22"/>
      <c r="BB41" s="96"/>
      <c r="BC41" s="96"/>
      <c r="BD41" s="96"/>
      <c r="BE41" s="96"/>
      <c r="BF41" s="22"/>
      <c r="BG41" s="22"/>
      <c r="BH41" s="96"/>
      <c r="BI41" s="96"/>
      <c r="BJ41" s="96"/>
      <c r="BK41" s="96"/>
      <c r="BL41" s="22"/>
      <c r="BM41" s="22"/>
      <c r="BN41" s="96"/>
      <c r="BO41" s="96"/>
      <c r="BP41" s="96"/>
      <c r="BQ41" s="96"/>
      <c r="BR41" s="22"/>
      <c r="BS41" s="22"/>
      <c r="BT41" s="96"/>
      <c r="BU41" s="96"/>
      <c r="BV41" s="96"/>
      <c r="BW41" s="96"/>
      <c r="BX41" s="22"/>
      <c r="BY41" s="22"/>
      <c r="BZ41" s="96"/>
      <c r="CA41" s="96"/>
      <c r="CB41" s="96"/>
      <c r="CC41" s="96"/>
      <c r="CD41" s="22"/>
      <c r="CE41" s="22"/>
      <c r="CF41" s="96"/>
      <c r="CG41" s="96"/>
      <c r="CH41" s="96"/>
      <c r="CI41" s="96"/>
      <c r="CJ41" s="22"/>
      <c r="CK41" s="22"/>
      <c r="CL41" s="96"/>
      <c r="CM41" s="96"/>
      <c r="CN41" s="96"/>
      <c r="CO41" s="96"/>
      <c r="CP41" s="22"/>
      <c r="CQ41" s="22"/>
      <c r="CR41" s="98"/>
      <c r="CS41" s="98"/>
      <c r="CT41" s="98"/>
      <c r="CU41" s="98"/>
      <c r="CV41" s="21"/>
    </row>
    <row r="42" spans="1:100" ht="18" customHeight="1">
      <c r="D42" s="96"/>
      <c r="E42" s="96"/>
      <c r="F42" s="96"/>
      <c r="G42" s="96"/>
      <c r="H42" s="22"/>
      <c r="I42" s="22"/>
      <c r="J42" s="96"/>
      <c r="K42" s="96"/>
      <c r="L42" s="96"/>
      <c r="M42" s="96"/>
      <c r="N42" s="22"/>
      <c r="O42" s="22"/>
      <c r="P42" s="96"/>
      <c r="Q42" s="96"/>
      <c r="R42" s="96"/>
      <c r="S42" s="96"/>
      <c r="T42" s="22"/>
      <c r="U42" s="22"/>
      <c r="V42" s="96"/>
      <c r="W42" s="96"/>
      <c r="X42" s="96"/>
      <c r="Y42" s="96"/>
      <c r="Z42" s="22"/>
      <c r="AA42" s="22"/>
      <c r="AB42" s="96"/>
      <c r="AC42" s="96"/>
      <c r="AD42" s="96"/>
      <c r="AE42" s="96"/>
      <c r="AF42" s="22"/>
      <c r="AG42" s="22"/>
      <c r="AH42" s="96"/>
      <c r="AI42" s="96"/>
      <c r="AJ42" s="96"/>
      <c r="AK42" s="96"/>
      <c r="AL42" s="22"/>
      <c r="AM42" s="22"/>
      <c r="AN42" s="96"/>
      <c r="AO42" s="96"/>
      <c r="AP42" s="96"/>
      <c r="AQ42" s="96"/>
      <c r="AR42" s="22"/>
      <c r="AS42" s="22"/>
      <c r="AT42" s="96"/>
      <c r="AU42" s="96"/>
      <c r="AV42" s="96"/>
      <c r="AW42" s="96"/>
      <c r="AX42" s="22"/>
      <c r="AY42" s="22"/>
      <c r="AZ42" s="22"/>
      <c r="BA42" s="22"/>
      <c r="BB42" s="96"/>
      <c r="BC42" s="96"/>
      <c r="BD42" s="96"/>
      <c r="BE42" s="96"/>
      <c r="BF42" s="22"/>
      <c r="BG42" s="22"/>
      <c r="BH42" s="96"/>
      <c r="BI42" s="96"/>
      <c r="BJ42" s="96"/>
      <c r="BK42" s="96"/>
      <c r="BL42" s="22"/>
      <c r="BM42" s="22"/>
      <c r="BN42" s="96"/>
      <c r="BO42" s="96"/>
      <c r="BP42" s="96"/>
      <c r="BQ42" s="96"/>
      <c r="BR42" s="22"/>
      <c r="BS42" s="22"/>
      <c r="BT42" s="96"/>
      <c r="BU42" s="96"/>
      <c r="BV42" s="96"/>
      <c r="BW42" s="96"/>
      <c r="BX42" s="22"/>
      <c r="BY42" s="22"/>
      <c r="BZ42" s="96"/>
      <c r="CA42" s="96"/>
      <c r="CB42" s="96"/>
      <c r="CC42" s="96"/>
      <c r="CD42" s="22"/>
      <c r="CE42" s="22"/>
      <c r="CF42" s="96"/>
      <c r="CG42" s="96"/>
      <c r="CH42" s="96"/>
      <c r="CI42" s="96"/>
      <c r="CJ42" s="22"/>
      <c r="CK42" s="22"/>
      <c r="CL42" s="96"/>
      <c r="CM42" s="96"/>
      <c r="CN42" s="96"/>
      <c r="CO42" s="96"/>
      <c r="CP42" s="22"/>
      <c r="CQ42" s="22"/>
      <c r="CR42" s="98"/>
      <c r="CS42" s="98"/>
      <c r="CT42" s="98"/>
      <c r="CU42" s="98"/>
      <c r="CV42" s="21"/>
    </row>
    <row r="43" spans="1:100" ht="18" customHeight="1">
      <c r="D43" s="96"/>
      <c r="E43" s="96"/>
      <c r="F43" s="96"/>
      <c r="G43" s="96"/>
      <c r="H43" s="22"/>
      <c r="I43" s="22"/>
      <c r="J43" s="96"/>
      <c r="K43" s="96"/>
      <c r="L43" s="96"/>
      <c r="M43" s="96"/>
      <c r="N43" s="22"/>
      <c r="O43" s="22"/>
      <c r="P43" s="96"/>
      <c r="Q43" s="96"/>
      <c r="R43" s="96"/>
      <c r="S43" s="96"/>
      <c r="T43" s="22"/>
      <c r="U43" s="22"/>
      <c r="V43" s="96"/>
      <c r="W43" s="96"/>
      <c r="X43" s="96"/>
      <c r="Y43" s="96"/>
      <c r="Z43" s="22"/>
      <c r="AA43" s="22"/>
      <c r="AB43" s="96"/>
      <c r="AC43" s="96"/>
      <c r="AD43" s="96"/>
      <c r="AE43" s="96"/>
      <c r="AF43" s="22"/>
      <c r="AG43" s="22"/>
      <c r="AH43" s="96"/>
      <c r="AI43" s="96"/>
      <c r="AJ43" s="96"/>
      <c r="AK43" s="96"/>
      <c r="AL43" s="22"/>
      <c r="AM43" s="22"/>
      <c r="AN43" s="96"/>
      <c r="AO43" s="96"/>
      <c r="AP43" s="96"/>
      <c r="AQ43" s="96"/>
      <c r="AR43" s="22"/>
      <c r="AS43" s="22"/>
      <c r="AT43" s="96"/>
      <c r="AU43" s="96"/>
      <c r="AV43" s="96"/>
      <c r="AW43" s="96"/>
      <c r="AX43" s="22"/>
      <c r="AY43" s="22"/>
      <c r="AZ43" s="22"/>
      <c r="BA43" s="22"/>
      <c r="BB43" s="96"/>
      <c r="BC43" s="96"/>
      <c r="BD43" s="96"/>
      <c r="BE43" s="96"/>
      <c r="BF43" s="22"/>
      <c r="BG43" s="22"/>
      <c r="BH43" s="96"/>
      <c r="BI43" s="96"/>
      <c r="BJ43" s="96"/>
      <c r="BK43" s="96"/>
      <c r="BL43" s="22"/>
      <c r="BM43" s="22"/>
      <c r="BN43" s="96"/>
      <c r="BO43" s="96"/>
      <c r="BP43" s="96"/>
      <c r="BQ43" s="96"/>
      <c r="BR43" s="22"/>
      <c r="BS43" s="22"/>
      <c r="BT43" s="96"/>
      <c r="BU43" s="96"/>
      <c r="BV43" s="96"/>
      <c r="BW43" s="96"/>
      <c r="BX43" s="22"/>
      <c r="BY43" s="22"/>
      <c r="BZ43" s="96"/>
      <c r="CA43" s="96"/>
      <c r="CB43" s="96"/>
      <c r="CC43" s="96"/>
      <c r="CD43" s="22"/>
      <c r="CE43" s="22"/>
      <c r="CF43" s="96"/>
      <c r="CG43" s="96"/>
      <c r="CH43" s="96"/>
      <c r="CI43" s="96"/>
      <c r="CJ43" s="22"/>
      <c r="CK43" s="22"/>
      <c r="CL43" s="96"/>
      <c r="CM43" s="96"/>
      <c r="CN43" s="96"/>
      <c r="CO43" s="96"/>
      <c r="CP43" s="22"/>
      <c r="CQ43" s="22"/>
      <c r="CR43" s="98"/>
      <c r="CS43" s="98"/>
      <c r="CT43" s="98"/>
      <c r="CU43" s="98"/>
      <c r="CV43" s="21"/>
    </row>
    <row r="44" spans="1:100" ht="12" customHeight="1"/>
    <row r="45" spans="1:100" ht="18" customHeight="1">
      <c r="D45" s="77" t="s">
        <v>43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BB45" s="77" t="s">
        <v>44</v>
      </c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</row>
    <row r="46" spans="1:100" ht="18" customHeight="1">
      <c r="A46" s="97" t="s">
        <v>45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</row>
  </sheetData>
  <mergeCells count="168">
    <mergeCell ref="D45:AW45"/>
    <mergeCell ref="BB45:CU45"/>
    <mergeCell ref="A46:CU46"/>
    <mergeCell ref="AT36:AW43"/>
    <mergeCell ref="BB36:BE43"/>
    <mergeCell ref="BH36:BK43"/>
    <mergeCell ref="BN36:BQ43"/>
    <mergeCell ref="BT36:BW43"/>
    <mergeCell ref="BZ36:CC43"/>
    <mergeCell ref="CF36:CI43"/>
    <mergeCell ref="CL36:CO43"/>
    <mergeCell ref="CR36:CU43"/>
    <mergeCell ref="P35:S35"/>
    <mergeCell ref="V35:Y35"/>
    <mergeCell ref="AB35:AE35"/>
    <mergeCell ref="AH35:AK35"/>
    <mergeCell ref="AN35:AQ35"/>
    <mergeCell ref="D36:G43"/>
    <mergeCell ref="J36:M43"/>
    <mergeCell ref="P36:S43"/>
    <mergeCell ref="V36:Y43"/>
    <mergeCell ref="AB36:AE43"/>
    <mergeCell ref="AH36:AK43"/>
    <mergeCell ref="AN36:AQ43"/>
    <mergeCell ref="AT35:AW35"/>
    <mergeCell ref="BB35:BE35"/>
    <mergeCell ref="CF35:CI35"/>
    <mergeCell ref="CL35:CO35"/>
    <mergeCell ref="AX29:BA30"/>
    <mergeCell ref="I31:T31"/>
    <mergeCell ref="AG31:AR31"/>
    <mergeCell ref="BG31:BR31"/>
    <mergeCell ref="CE31:CP31"/>
    <mergeCell ref="F33:K33"/>
    <mergeCell ref="R33:W33"/>
    <mergeCell ref="AD33:AI33"/>
    <mergeCell ref="AP33:AU33"/>
    <mergeCell ref="BD33:BI33"/>
    <mergeCell ref="BP33:BU33"/>
    <mergeCell ref="CB33:CG33"/>
    <mergeCell ref="CN33:CS33"/>
    <mergeCell ref="CR35:CU35"/>
    <mergeCell ref="BH35:BK35"/>
    <mergeCell ref="BN35:BQ35"/>
    <mergeCell ref="BT35:BW35"/>
    <mergeCell ref="BZ35:CC35"/>
    <mergeCell ref="D35:G35"/>
    <mergeCell ref="J35:M35"/>
    <mergeCell ref="BA16:BC16"/>
    <mergeCell ref="BD16:BX16"/>
    <mergeCell ref="CA16:CC16"/>
    <mergeCell ref="D16:X16"/>
    <mergeCell ref="A22:CY22"/>
    <mergeCell ref="AN23:BK23"/>
    <mergeCell ref="AX25:BA25"/>
    <mergeCell ref="AN26:BK26"/>
    <mergeCell ref="Y27:AB28"/>
    <mergeCell ref="BX27:CA28"/>
    <mergeCell ref="A19:X19"/>
    <mergeCell ref="AA19:AX19"/>
    <mergeCell ref="BA19:BX19"/>
    <mergeCell ref="CA19:CX19"/>
    <mergeCell ref="A20:X20"/>
    <mergeCell ref="AA20:AX20"/>
    <mergeCell ref="BA20:BX20"/>
    <mergeCell ref="CA20:CX20"/>
    <mergeCell ref="AA14:AC14"/>
    <mergeCell ref="AD14:AX14"/>
    <mergeCell ref="BA14:BC14"/>
    <mergeCell ref="BD14:BX14"/>
    <mergeCell ref="CD16:CX16"/>
    <mergeCell ref="CA17:CC17"/>
    <mergeCell ref="CD17:CX17"/>
    <mergeCell ref="A18:C18"/>
    <mergeCell ref="D18:X18"/>
    <mergeCell ref="AA18:AC18"/>
    <mergeCell ref="AD18:AX18"/>
    <mergeCell ref="BA18:BC18"/>
    <mergeCell ref="BD18:BX18"/>
    <mergeCell ref="CA18:CC18"/>
    <mergeCell ref="CD18:CX18"/>
    <mergeCell ref="A17:C17"/>
    <mergeCell ref="D17:X17"/>
    <mergeCell ref="AA17:AC17"/>
    <mergeCell ref="AD17:AX17"/>
    <mergeCell ref="BA17:BC17"/>
    <mergeCell ref="BD17:BX17"/>
    <mergeCell ref="A16:C16"/>
    <mergeCell ref="AA16:AC16"/>
    <mergeCell ref="AD16:AX16"/>
    <mergeCell ref="CA14:CC14"/>
    <mergeCell ref="CD14:CX14"/>
    <mergeCell ref="CA15:CC15"/>
    <mergeCell ref="CD15:CX15"/>
    <mergeCell ref="A11:X11"/>
    <mergeCell ref="AA11:AX11"/>
    <mergeCell ref="BA11:BX11"/>
    <mergeCell ref="CA11:CX11"/>
    <mergeCell ref="A13:C13"/>
    <mergeCell ref="D13:X13"/>
    <mergeCell ref="AA13:AC13"/>
    <mergeCell ref="AD13:AX13"/>
    <mergeCell ref="BA13:BC13"/>
    <mergeCell ref="BD13:BX13"/>
    <mergeCell ref="CA13:CC13"/>
    <mergeCell ref="CD13:CX13"/>
    <mergeCell ref="A15:C15"/>
    <mergeCell ref="D15:X15"/>
    <mergeCell ref="AA15:AC15"/>
    <mergeCell ref="AD15:AX15"/>
    <mergeCell ref="BA15:BC15"/>
    <mergeCell ref="BD15:BX15"/>
    <mergeCell ref="A14:C14"/>
    <mergeCell ref="D14:X14"/>
    <mergeCell ref="CA9:CC9"/>
    <mergeCell ref="CD9:CX9"/>
    <mergeCell ref="A10:X10"/>
    <mergeCell ref="AA10:AX10"/>
    <mergeCell ref="BA10:BX10"/>
    <mergeCell ref="CA10:CX10"/>
    <mergeCell ref="A9:C9"/>
    <mergeCell ref="D9:X9"/>
    <mergeCell ref="AA9:AC9"/>
    <mergeCell ref="AD9:AX9"/>
    <mergeCell ref="BA9:BC9"/>
    <mergeCell ref="BD9:BX9"/>
    <mergeCell ref="CA7:CC7"/>
    <mergeCell ref="CD7:CX7"/>
    <mergeCell ref="A8:C8"/>
    <mergeCell ref="D8:X8"/>
    <mergeCell ref="AA8:AC8"/>
    <mergeCell ref="AD8:AX8"/>
    <mergeCell ref="BA8:BC8"/>
    <mergeCell ref="BD8:BX8"/>
    <mergeCell ref="CA8:CC8"/>
    <mergeCell ref="CD8:CX8"/>
    <mergeCell ref="A7:C7"/>
    <mergeCell ref="D7:X7"/>
    <mergeCell ref="AA7:AC7"/>
    <mergeCell ref="AD7:AX7"/>
    <mergeCell ref="BA7:BC7"/>
    <mergeCell ref="BD7:BX7"/>
    <mergeCell ref="CA5:CC5"/>
    <mergeCell ref="CD5:CX5"/>
    <mergeCell ref="A6:C6"/>
    <mergeCell ref="D6:X6"/>
    <mergeCell ref="AA6:AC6"/>
    <mergeCell ref="AD6:AX6"/>
    <mergeCell ref="BA6:BC6"/>
    <mergeCell ref="BD6:BX6"/>
    <mergeCell ref="CA6:CC6"/>
    <mergeCell ref="CD6:CX6"/>
    <mergeCell ref="A5:C5"/>
    <mergeCell ref="D5:X5"/>
    <mergeCell ref="AA5:AC5"/>
    <mergeCell ref="AD5:AX5"/>
    <mergeCell ref="BA5:BC5"/>
    <mergeCell ref="BD5:BX5"/>
    <mergeCell ref="A1:CY2"/>
    <mergeCell ref="A3:CY3"/>
    <mergeCell ref="A4:C4"/>
    <mergeCell ref="D4:X4"/>
    <mergeCell ref="AA4:AC4"/>
    <mergeCell ref="AD4:AX4"/>
    <mergeCell ref="BA4:BC4"/>
    <mergeCell ref="BD4:BX4"/>
    <mergeCell ref="CA4:CC4"/>
    <mergeCell ref="CD4:CX4"/>
  </mergeCells>
  <phoneticPr fontId="2"/>
  <pageMargins left="0.39370078740157483" right="0" top="0.39370078740157483" bottom="0.39370078740157483" header="0.31496062992125984" footer="0.31496062992125984"/>
  <pageSetup paperSize="9" scale="96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781F-F05D-4C64-B605-4433EAD5BB05}">
  <dimension ref="A1:AO20"/>
  <sheetViews>
    <sheetView view="pageBreakPreview" zoomScale="80" zoomScaleNormal="120" zoomScaleSheetLayoutView="80" zoomScalePageLayoutView="120" workbookViewId="0">
      <selection activeCell="W5" sqref="W5:AM10"/>
    </sheetView>
  </sheetViews>
  <sheetFormatPr baseColWidth="10" defaultColWidth="8.83203125" defaultRowHeight="14"/>
  <cols>
    <col min="1" max="1" width="10.6640625" style="24" bestFit="1" customWidth="1"/>
    <col min="2" max="2" width="2.83203125" style="24" customWidth="1"/>
    <col min="3" max="3" width="2.83203125" style="36" customWidth="1"/>
    <col min="4" max="16" width="2.83203125" style="24" customWidth="1"/>
    <col min="17" max="20" width="7.1640625" style="24" customWidth="1"/>
    <col min="21" max="21" width="2.5" style="24" customWidth="1"/>
    <col min="22" max="22" width="10.6640625" style="24" bestFit="1" customWidth="1"/>
    <col min="23" max="23" width="2.83203125" style="24" customWidth="1"/>
    <col min="24" max="24" width="2.83203125" style="36" customWidth="1"/>
    <col min="25" max="37" width="2.83203125" style="24" customWidth="1"/>
    <col min="38" max="41" width="7.1640625" style="24" customWidth="1"/>
    <col min="42" max="16384" width="8.83203125" style="24"/>
  </cols>
  <sheetData>
    <row r="1" spans="1:41" ht="29" customHeight="1">
      <c r="A1" s="169" t="s">
        <v>91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23"/>
      <c r="V1" s="169" t="s">
        <v>91</v>
      </c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27" customHeight="1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13" customHeight="1">
      <c r="A3" s="170" t="s">
        <v>2</v>
      </c>
      <c r="B3" s="106" t="str">
        <f>A5</f>
        <v>EagleJr.FC</v>
      </c>
      <c r="C3" s="107"/>
      <c r="D3" s="108"/>
      <c r="E3" s="106" t="str">
        <f>A7</f>
        <v>函館港FC</v>
      </c>
      <c r="F3" s="107"/>
      <c r="G3" s="108"/>
      <c r="H3" s="106" t="str">
        <f>A9</f>
        <v>プレイフルジュニア</v>
      </c>
      <c r="I3" s="107"/>
      <c r="J3" s="108"/>
      <c r="K3" s="106" t="s">
        <v>73</v>
      </c>
      <c r="L3" s="107"/>
      <c r="M3" s="108"/>
      <c r="N3" s="106" t="s">
        <v>74</v>
      </c>
      <c r="O3" s="107"/>
      <c r="P3" s="108"/>
      <c r="Q3" s="112" t="s">
        <v>75</v>
      </c>
      <c r="R3" s="112" t="s">
        <v>76</v>
      </c>
      <c r="S3" s="114" t="s">
        <v>77</v>
      </c>
      <c r="V3" s="170" t="s">
        <v>7</v>
      </c>
      <c r="W3" s="106" t="str">
        <f>V5</f>
        <v>サン・スポ2nd</v>
      </c>
      <c r="X3" s="107"/>
      <c r="Y3" s="108"/>
      <c r="Z3" s="106" t="str">
        <f>V7</f>
        <v>桔梗</v>
      </c>
      <c r="AA3" s="107"/>
      <c r="AB3" s="108"/>
      <c r="AC3" s="106" t="str">
        <f>V9</f>
        <v>知内松前</v>
      </c>
      <c r="AD3" s="107"/>
      <c r="AE3" s="108"/>
      <c r="AF3" s="106" t="s">
        <v>73</v>
      </c>
      <c r="AG3" s="107"/>
      <c r="AH3" s="108"/>
      <c r="AI3" s="106" t="s">
        <v>74</v>
      </c>
      <c r="AJ3" s="107"/>
      <c r="AK3" s="108"/>
      <c r="AL3" s="112" t="s">
        <v>75</v>
      </c>
      <c r="AM3" s="112" t="s">
        <v>76</v>
      </c>
      <c r="AN3" s="114" t="s">
        <v>77</v>
      </c>
    </row>
    <row r="4" spans="1:41" ht="13" customHeight="1">
      <c r="A4" s="171"/>
      <c r="B4" s="109"/>
      <c r="C4" s="110"/>
      <c r="D4" s="111"/>
      <c r="E4" s="109"/>
      <c r="F4" s="110"/>
      <c r="G4" s="111"/>
      <c r="H4" s="109"/>
      <c r="I4" s="110"/>
      <c r="J4" s="111"/>
      <c r="K4" s="109"/>
      <c r="L4" s="110"/>
      <c r="M4" s="111"/>
      <c r="N4" s="109"/>
      <c r="O4" s="110"/>
      <c r="P4" s="111"/>
      <c r="Q4" s="113"/>
      <c r="R4" s="113"/>
      <c r="S4" s="115"/>
      <c r="V4" s="171"/>
      <c r="W4" s="109"/>
      <c r="X4" s="110"/>
      <c r="Y4" s="111"/>
      <c r="Z4" s="109"/>
      <c r="AA4" s="110"/>
      <c r="AB4" s="111"/>
      <c r="AC4" s="109"/>
      <c r="AD4" s="110"/>
      <c r="AE4" s="111"/>
      <c r="AF4" s="109"/>
      <c r="AG4" s="110"/>
      <c r="AH4" s="111"/>
      <c r="AI4" s="109"/>
      <c r="AJ4" s="110"/>
      <c r="AK4" s="111"/>
      <c r="AL4" s="113"/>
      <c r="AM4" s="113"/>
      <c r="AN4" s="115"/>
    </row>
    <row r="5" spans="1:41" ht="13.5" customHeight="1">
      <c r="A5" s="116" t="s">
        <v>95</v>
      </c>
      <c r="B5" s="118"/>
      <c r="C5" s="119"/>
      <c r="D5" s="120"/>
      <c r="E5" s="103" t="str">
        <f>IF(E6="","",IF(E6=G6,"△",IF(E6&gt;G6,"○","×")))</f>
        <v/>
      </c>
      <c r="F5" s="104"/>
      <c r="G5" s="105"/>
      <c r="H5" s="103" t="str">
        <f>IF(H6="","",IF(H6=J6,"△",IF(H6&gt;J6,"○","×")))</f>
        <v/>
      </c>
      <c r="I5" s="104"/>
      <c r="J5" s="105"/>
      <c r="K5" s="124">
        <f>COUNTIF(B5:J5,"○")*3+COUNTIF(B5:J5,"△")*1</f>
        <v>0</v>
      </c>
      <c r="L5" s="125"/>
      <c r="M5" s="126"/>
      <c r="N5" s="124">
        <f>Q5-R5</f>
        <v>0</v>
      </c>
      <c r="O5" s="125"/>
      <c r="P5" s="126"/>
      <c r="Q5" s="99">
        <f>E6+H6</f>
        <v>0</v>
      </c>
      <c r="R5" s="99">
        <f>G6+J6</f>
        <v>0</v>
      </c>
      <c r="S5" s="100"/>
      <c r="V5" s="116" t="s">
        <v>96</v>
      </c>
      <c r="W5" s="118"/>
      <c r="X5" s="119"/>
      <c r="Y5" s="120"/>
      <c r="Z5" s="103" t="str">
        <f>IF(Z6="","",IF(Z6=AB6,"△",IF(Z6&gt;AB6,"○","×")))</f>
        <v/>
      </c>
      <c r="AA5" s="104"/>
      <c r="AB5" s="105"/>
      <c r="AC5" s="103" t="str">
        <f>IF(AC6="","",IF(AC6=AE6,"△",IF(AC6&gt;AE6,"○","×")))</f>
        <v/>
      </c>
      <c r="AD5" s="104"/>
      <c r="AE5" s="105"/>
      <c r="AF5" s="124">
        <f>COUNTIF(W5:AE5,"○")*3+COUNTIF(W5:AE5,"△")*1</f>
        <v>0</v>
      </c>
      <c r="AG5" s="125"/>
      <c r="AH5" s="126"/>
      <c r="AI5" s="124">
        <f>AL5-AM5</f>
        <v>0</v>
      </c>
      <c r="AJ5" s="125"/>
      <c r="AK5" s="126"/>
      <c r="AL5" s="99">
        <f>Z6+AC6</f>
        <v>0</v>
      </c>
      <c r="AM5" s="99">
        <f>AB6+AE6</f>
        <v>0</v>
      </c>
      <c r="AN5" s="100"/>
    </row>
    <row r="6" spans="1:41" ht="13.5" customHeight="1">
      <c r="A6" s="117"/>
      <c r="B6" s="121"/>
      <c r="C6" s="122"/>
      <c r="D6" s="123"/>
      <c r="E6" s="27"/>
      <c r="F6" s="28" t="s">
        <v>79</v>
      </c>
      <c r="G6" s="29"/>
      <c r="H6" s="27"/>
      <c r="I6" s="28" t="s">
        <v>79</v>
      </c>
      <c r="J6" s="29"/>
      <c r="K6" s="127"/>
      <c r="L6" s="128"/>
      <c r="M6" s="129"/>
      <c r="N6" s="127"/>
      <c r="O6" s="128"/>
      <c r="P6" s="129"/>
      <c r="Q6" s="100"/>
      <c r="R6" s="100"/>
      <c r="S6" s="101"/>
      <c r="V6" s="117"/>
      <c r="W6" s="121"/>
      <c r="X6" s="122"/>
      <c r="Y6" s="123"/>
      <c r="Z6" s="27"/>
      <c r="AA6" s="28" t="s">
        <v>79</v>
      </c>
      <c r="AB6" s="29"/>
      <c r="AC6" s="27"/>
      <c r="AD6" s="28" t="s">
        <v>79</v>
      </c>
      <c r="AE6" s="29"/>
      <c r="AF6" s="127"/>
      <c r="AG6" s="128"/>
      <c r="AH6" s="129"/>
      <c r="AI6" s="127"/>
      <c r="AJ6" s="128"/>
      <c r="AK6" s="129"/>
      <c r="AL6" s="100"/>
      <c r="AM6" s="100"/>
      <c r="AN6" s="101"/>
    </row>
    <row r="7" spans="1:41" ht="13.5" customHeight="1">
      <c r="A7" s="116" t="s">
        <v>92</v>
      </c>
      <c r="B7" s="131" t="str">
        <f>IF(B8="","",IF(B8=D8,"△",IF(B8&gt;D8,"○","×")))</f>
        <v/>
      </c>
      <c r="C7" s="131"/>
      <c r="D7" s="132"/>
      <c r="E7" s="118"/>
      <c r="F7" s="119"/>
      <c r="G7" s="120"/>
      <c r="H7" s="130" t="str">
        <f>IF(H8="","",IF(H8=J8,"△",IF(H8&gt;J8,"○","×")))</f>
        <v/>
      </c>
      <c r="I7" s="131"/>
      <c r="J7" s="132"/>
      <c r="K7" s="124">
        <f>COUNTIF(B7:J7,"○")*3+COUNTIF(B7:J7,"△")*1</f>
        <v>0</v>
      </c>
      <c r="L7" s="125"/>
      <c r="M7" s="126"/>
      <c r="N7" s="124">
        <f t="shared" ref="N7" si="0">Q7-R7</f>
        <v>0</v>
      </c>
      <c r="O7" s="125"/>
      <c r="P7" s="126"/>
      <c r="Q7" s="99">
        <f>H8+G6</f>
        <v>0</v>
      </c>
      <c r="R7" s="99">
        <f>E6+J8</f>
        <v>0</v>
      </c>
      <c r="S7" s="101"/>
      <c r="V7" s="116" t="s">
        <v>112</v>
      </c>
      <c r="W7" s="131" t="str">
        <f>IF(W8="","",IF(W8=Y8,"△",IF(W8&gt;Y8,"○","×")))</f>
        <v/>
      </c>
      <c r="X7" s="131"/>
      <c r="Y7" s="132"/>
      <c r="Z7" s="118"/>
      <c r="AA7" s="119"/>
      <c r="AB7" s="120"/>
      <c r="AC7" s="130" t="str">
        <f>IF(AC8="","",IF(AC8=AE8,"△",IF(AC8&gt;AE8,"○","×")))</f>
        <v/>
      </c>
      <c r="AD7" s="131"/>
      <c r="AE7" s="132"/>
      <c r="AF7" s="124">
        <f>COUNTIF(W7:AE7,"○")*3+COUNTIF(W7:AE7,"△")*1</f>
        <v>0</v>
      </c>
      <c r="AG7" s="125"/>
      <c r="AH7" s="126"/>
      <c r="AI7" s="124">
        <f t="shared" ref="AI7" si="1">AL7-AM7</f>
        <v>0</v>
      </c>
      <c r="AJ7" s="125"/>
      <c r="AK7" s="126"/>
      <c r="AL7" s="99">
        <f>AC8+AB6</f>
        <v>0</v>
      </c>
      <c r="AM7" s="99">
        <f>Z6+AE8</f>
        <v>0</v>
      </c>
      <c r="AN7" s="101"/>
    </row>
    <row r="8" spans="1:41" ht="13.5" customHeight="1">
      <c r="A8" s="117"/>
      <c r="B8" s="28" t="str">
        <f>IF(G6="","",G6)</f>
        <v/>
      </c>
      <c r="C8" s="28" t="s">
        <v>79</v>
      </c>
      <c r="D8" s="31" t="str">
        <f>IF(E6="","",E6)</f>
        <v/>
      </c>
      <c r="E8" s="121"/>
      <c r="F8" s="122"/>
      <c r="G8" s="123"/>
      <c r="H8" s="27"/>
      <c r="I8" s="28" t="s">
        <v>79</v>
      </c>
      <c r="J8" s="29"/>
      <c r="K8" s="127"/>
      <c r="L8" s="128"/>
      <c r="M8" s="129"/>
      <c r="N8" s="127"/>
      <c r="O8" s="128"/>
      <c r="P8" s="129"/>
      <c r="Q8" s="100"/>
      <c r="R8" s="100"/>
      <c r="S8" s="101"/>
      <c r="V8" s="117"/>
      <c r="W8" s="28" t="str">
        <f>IF(AB6="","",AB6)</f>
        <v/>
      </c>
      <c r="X8" s="28" t="s">
        <v>79</v>
      </c>
      <c r="Y8" s="31" t="str">
        <f>IF(Z6="","",Z6)</f>
        <v/>
      </c>
      <c r="Z8" s="121"/>
      <c r="AA8" s="122"/>
      <c r="AB8" s="123"/>
      <c r="AC8" s="27"/>
      <c r="AD8" s="28" t="s">
        <v>79</v>
      </c>
      <c r="AE8" s="29"/>
      <c r="AF8" s="127"/>
      <c r="AG8" s="128"/>
      <c r="AH8" s="129"/>
      <c r="AI8" s="127"/>
      <c r="AJ8" s="128"/>
      <c r="AK8" s="129"/>
      <c r="AL8" s="100"/>
      <c r="AM8" s="100"/>
      <c r="AN8" s="101"/>
    </row>
    <row r="9" spans="1:41" ht="13.5" customHeight="1">
      <c r="A9" s="116" t="s">
        <v>117</v>
      </c>
      <c r="B9" s="131" t="str">
        <f>IF(B10="","",IF(B10=D10,"△",IF(B10&gt;D10,"○","×")))</f>
        <v/>
      </c>
      <c r="C9" s="131"/>
      <c r="D9" s="132"/>
      <c r="E9" s="130" t="str">
        <f>IF(E10="","",IF(E10=G10,"△",IF(E10&gt;G10,"○","×")))</f>
        <v/>
      </c>
      <c r="F9" s="131"/>
      <c r="G9" s="132"/>
      <c r="H9" s="118"/>
      <c r="I9" s="119"/>
      <c r="J9" s="120"/>
      <c r="K9" s="124">
        <f>COUNTIF(B9:J9,"○")*3+COUNTIF(B9:J9,"△")*1</f>
        <v>0</v>
      </c>
      <c r="L9" s="125"/>
      <c r="M9" s="126"/>
      <c r="N9" s="124">
        <f t="shared" ref="N9" si="2">Q9-R9</f>
        <v>0</v>
      </c>
      <c r="O9" s="125"/>
      <c r="P9" s="126"/>
      <c r="Q9" s="99">
        <f>J6+J8</f>
        <v>0</v>
      </c>
      <c r="R9" s="99">
        <f>H6+H8</f>
        <v>0</v>
      </c>
      <c r="S9" s="101"/>
      <c r="V9" s="116" t="s">
        <v>113</v>
      </c>
      <c r="W9" s="131" t="str">
        <f>IF(W10="","",IF(W10=Y10,"△",IF(W10&gt;Y10,"○","×")))</f>
        <v/>
      </c>
      <c r="X9" s="131"/>
      <c r="Y9" s="132"/>
      <c r="Z9" s="130" t="str">
        <f>IF(Z10="","",IF(Z10=AB10,"△",IF(Z10&gt;AB10,"○","×")))</f>
        <v/>
      </c>
      <c r="AA9" s="131"/>
      <c r="AB9" s="132"/>
      <c r="AC9" s="118"/>
      <c r="AD9" s="119"/>
      <c r="AE9" s="120"/>
      <c r="AF9" s="124">
        <f>COUNTIF(W9:AE9,"○")*3+COUNTIF(W9:AE9,"△")*1</f>
        <v>0</v>
      </c>
      <c r="AG9" s="125"/>
      <c r="AH9" s="126"/>
      <c r="AI9" s="124">
        <f t="shared" ref="AI9" si="3">AL9-AM9</f>
        <v>0</v>
      </c>
      <c r="AJ9" s="125"/>
      <c r="AK9" s="126"/>
      <c r="AL9" s="99">
        <f>AE6+AE8</f>
        <v>0</v>
      </c>
      <c r="AM9" s="99">
        <f>AC6+AC8</f>
        <v>0</v>
      </c>
      <c r="AN9" s="101"/>
    </row>
    <row r="10" spans="1:41" ht="13.5" customHeight="1">
      <c r="A10" s="117"/>
      <c r="B10" s="28" t="str">
        <f>IF(J6="","",J6)</f>
        <v/>
      </c>
      <c r="C10" s="28" t="s">
        <v>79</v>
      </c>
      <c r="D10" s="31" t="str">
        <f>IF(H6="","",H6)</f>
        <v/>
      </c>
      <c r="E10" s="30" t="str">
        <f>IF(J8="","",J8)</f>
        <v/>
      </c>
      <c r="F10" s="28" t="s">
        <v>79</v>
      </c>
      <c r="G10" s="31" t="str">
        <f>IF(H8="","",H8)</f>
        <v/>
      </c>
      <c r="H10" s="121"/>
      <c r="I10" s="122"/>
      <c r="J10" s="123"/>
      <c r="K10" s="127"/>
      <c r="L10" s="128"/>
      <c r="M10" s="129"/>
      <c r="N10" s="127"/>
      <c r="O10" s="128"/>
      <c r="P10" s="129"/>
      <c r="Q10" s="100"/>
      <c r="R10" s="100"/>
      <c r="S10" s="101"/>
      <c r="V10" s="117"/>
      <c r="W10" s="28" t="str">
        <f>IF(AE6="","",AE6)</f>
        <v/>
      </c>
      <c r="X10" s="28" t="s">
        <v>79</v>
      </c>
      <c r="Y10" s="31" t="str">
        <f>IF(AC6="","",AC6)</f>
        <v/>
      </c>
      <c r="Z10" s="30" t="str">
        <f>IF(AE8="","",AE8)</f>
        <v/>
      </c>
      <c r="AA10" s="28" t="s">
        <v>79</v>
      </c>
      <c r="AB10" s="31" t="str">
        <f>IF(AC8="","",AC8)</f>
        <v/>
      </c>
      <c r="AC10" s="121"/>
      <c r="AD10" s="122"/>
      <c r="AE10" s="123"/>
      <c r="AF10" s="127"/>
      <c r="AG10" s="128"/>
      <c r="AH10" s="129"/>
      <c r="AI10" s="127"/>
      <c r="AJ10" s="128"/>
      <c r="AK10" s="129"/>
      <c r="AL10" s="100"/>
      <c r="AM10" s="100"/>
      <c r="AN10" s="101"/>
    </row>
    <row r="11" spans="1:41" ht="20" customHeight="1">
      <c r="A11" s="25"/>
      <c r="B11" s="102"/>
      <c r="C11" s="102"/>
      <c r="D11" s="102"/>
      <c r="E11" s="102"/>
      <c r="F11" s="168"/>
      <c r="G11" s="104"/>
      <c r="H11" s="104"/>
      <c r="I11" s="104"/>
      <c r="J11" s="104"/>
      <c r="K11" s="25"/>
      <c r="L11" s="104"/>
      <c r="M11" s="104"/>
      <c r="N11" s="104"/>
      <c r="O11" s="104"/>
      <c r="P11" s="104"/>
      <c r="Q11" s="25"/>
      <c r="R11" s="25"/>
      <c r="S11" s="25"/>
      <c r="T11" s="25"/>
      <c r="U11" s="25"/>
      <c r="V11" s="25"/>
      <c r="W11" s="102"/>
      <c r="X11" s="102"/>
      <c r="Y11" s="102"/>
      <c r="Z11" s="102"/>
      <c r="AA11" s="168"/>
      <c r="AB11" s="104"/>
      <c r="AC11" s="104"/>
      <c r="AD11" s="104"/>
      <c r="AE11" s="104"/>
      <c r="AF11" s="25"/>
      <c r="AG11" s="104"/>
      <c r="AH11" s="104"/>
      <c r="AI11" s="104"/>
      <c r="AJ11" s="104"/>
      <c r="AK11" s="104"/>
      <c r="AL11" s="25"/>
      <c r="AM11" s="25"/>
      <c r="AN11" s="25"/>
      <c r="AO11" s="25"/>
    </row>
    <row r="12" spans="1:41" ht="20" customHeight="1">
      <c r="A12" s="25" t="s">
        <v>81</v>
      </c>
      <c r="B12" s="102" t="s">
        <v>95</v>
      </c>
      <c r="C12" s="102"/>
      <c r="D12" s="102"/>
      <c r="E12" s="102"/>
      <c r="F12" s="168" t="s">
        <v>92</v>
      </c>
      <c r="G12" s="168"/>
      <c r="H12" s="168"/>
      <c r="I12" s="168"/>
      <c r="J12" s="25"/>
      <c r="K12" s="25"/>
      <c r="L12" s="168" t="s">
        <v>83</v>
      </c>
      <c r="M12" s="104"/>
      <c r="N12" s="104"/>
      <c r="O12" s="104"/>
      <c r="P12" s="104"/>
      <c r="Q12" s="25"/>
      <c r="R12" s="25"/>
      <c r="S12" s="25"/>
      <c r="T12" s="25"/>
      <c r="U12" s="25"/>
      <c r="V12" s="25" t="s">
        <v>81</v>
      </c>
      <c r="W12" s="102" t="s">
        <v>96</v>
      </c>
      <c r="X12" s="102"/>
      <c r="Y12" s="102"/>
      <c r="Z12" s="102"/>
      <c r="AA12" s="168" t="s">
        <v>97</v>
      </c>
      <c r="AB12" s="168"/>
      <c r="AC12" s="168"/>
      <c r="AD12" s="168"/>
      <c r="AE12" s="25"/>
      <c r="AF12" s="25"/>
      <c r="AG12" s="168" t="s">
        <v>100</v>
      </c>
      <c r="AH12" s="104"/>
      <c r="AI12" s="104"/>
      <c r="AJ12" s="104"/>
      <c r="AK12" s="104"/>
      <c r="AL12" s="25"/>
      <c r="AM12" s="25"/>
      <c r="AN12" s="25"/>
      <c r="AO12" s="25"/>
    </row>
    <row r="13" spans="1:41" ht="20" customHeight="1">
      <c r="A13" s="25"/>
      <c r="B13" s="102" t="s">
        <v>93</v>
      </c>
      <c r="C13" s="102"/>
      <c r="D13" s="102"/>
      <c r="E13" s="102"/>
      <c r="F13" s="168"/>
      <c r="G13" s="168"/>
      <c r="H13" s="168"/>
      <c r="I13" s="168"/>
      <c r="J13" s="25"/>
      <c r="K13" s="25"/>
      <c r="L13" s="168" t="s">
        <v>99</v>
      </c>
      <c r="M13" s="104"/>
      <c r="N13" s="104"/>
      <c r="O13" s="104"/>
      <c r="P13" s="104"/>
      <c r="Q13" s="25"/>
      <c r="R13" s="25"/>
      <c r="S13" s="25"/>
      <c r="T13" s="25"/>
      <c r="U13" s="25"/>
      <c r="V13" s="25"/>
      <c r="W13" s="102" t="s">
        <v>94</v>
      </c>
      <c r="X13" s="102"/>
      <c r="Y13" s="102"/>
      <c r="Z13" s="102"/>
      <c r="AA13" s="168"/>
      <c r="AB13" s="168"/>
      <c r="AC13" s="168"/>
      <c r="AD13" s="168"/>
      <c r="AE13" s="25"/>
      <c r="AF13" s="25"/>
      <c r="AG13" s="168" t="s">
        <v>82</v>
      </c>
      <c r="AH13" s="104"/>
      <c r="AI13" s="104"/>
      <c r="AJ13" s="104"/>
      <c r="AK13" s="104"/>
      <c r="AL13" s="25"/>
      <c r="AM13" s="25"/>
      <c r="AN13" s="25"/>
      <c r="AO13" s="25"/>
    </row>
    <row r="14" spans="1:41" ht="20" customHeight="1">
      <c r="A14" s="162" t="s">
        <v>98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25"/>
      <c r="R14" s="25"/>
      <c r="S14" s="25"/>
      <c r="T14" s="25"/>
      <c r="V14" s="162" t="s">
        <v>98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25"/>
      <c r="AM14" s="25"/>
      <c r="AN14" s="25"/>
      <c r="AO14" s="25"/>
    </row>
    <row r="15" spans="1:41" ht="24" customHeight="1">
      <c r="A15" s="32"/>
      <c r="B15" s="163" t="s">
        <v>84</v>
      </c>
      <c r="C15" s="164"/>
      <c r="D15" s="164"/>
      <c r="E15" s="165"/>
      <c r="F15" s="166" t="s">
        <v>85</v>
      </c>
      <c r="G15" s="166"/>
      <c r="H15" s="166"/>
      <c r="I15" s="166"/>
      <c r="J15" s="166" t="s">
        <v>86</v>
      </c>
      <c r="K15" s="166"/>
      <c r="L15" s="166"/>
      <c r="M15" s="166" t="s">
        <v>85</v>
      </c>
      <c r="N15" s="166"/>
      <c r="O15" s="166"/>
      <c r="P15" s="167"/>
      <c r="Q15" s="152" t="s">
        <v>87</v>
      </c>
      <c r="R15" s="153"/>
      <c r="S15" s="154" t="s">
        <v>87</v>
      </c>
      <c r="T15" s="155"/>
      <c r="V15" s="32"/>
      <c r="W15" s="163" t="s">
        <v>84</v>
      </c>
      <c r="X15" s="164"/>
      <c r="Y15" s="164"/>
      <c r="Z15" s="165"/>
      <c r="AA15" s="166" t="s">
        <v>85</v>
      </c>
      <c r="AB15" s="166"/>
      <c r="AC15" s="166"/>
      <c r="AD15" s="166"/>
      <c r="AE15" s="166" t="s">
        <v>86</v>
      </c>
      <c r="AF15" s="166"/>
      <c r="AG15" s="166"/>
      <c r="AH15" s="166" t="s">
        <v>85</v>
      </c>
      <c r="AI15" s="166"/>
      <c r="AJ15" s="166"/>
      <c r="AK15" s="167"/>
      <c r="AL15" s="152" t="s">
        <v>87</v>
      </c>
      <c r="AM15" s="153"/>
      <c r="AN15" s="154" t="s">
        <v>87</v>
      </c>
      <c r="AO15" s="155"/>
    </row>
    <row r="16" spans="1:41" ht="24" customHeight="1">
      <c r="A16" s="33" t="s">
        <v>88</v>
      </c>
      <c r="B16" s="156">
        <v>0.41666666666666669</v>
      </c>
      <c r="C16" s="156"/>
      <c r="D16" s="156"/>
      <c r="E16" s="156"/>
      <c r="F16" s="157" t="str">
        <f>A5</f>
        <v>EagleJr.FC</v>
      </c>
      <c r="G16" s="158"/>
      <c r="H16" s="158"/>
      <c r="I16" s="158"/>
      <c r="J16" s="159" t="s">
        <v>86</v>
      </c>
      <c r="K16" s="159"/>
      <c r="L16" s="159"/>
      <c r="M16" s="158" t="str">
        <f>A7</f>
        <v>函館港FC</v>
      </c>
      <c r="N16" s="158"/>
      <c r="O16" s="158"/>
      <c r="P16" s="160"/>
      <c r="Q16" s="161" t="str">
        <f>A9</f>
        <v>プレイフルジュニア</v>
      </c>
      <c r="R16" s="161"/>
      <c r="S16" s="161" t="str">
        <f>V5</f>
        <v>サン・スポ2nd</v>
      </c>
      <c r="T16" s="161"/>
      <c r="V16" s="33" t="s">
        <v>88</v>
      </c>
      <c r="W16" s="156">
        <v>0.54861111111111116</v>
      </c>
      <c r="X16" s="156"/>
      <c r="Y16" s="156"/>
      <c r="Z16" s="156"/>
      <c r="AA16" s="157" t="str">
        <f>V5</f>
        <v>サン・スポ2nd</v>
      </c>
      <c r="AB16" s="158"/>
      <c r="AC16" s="158"/>
      <c r="AD16" s="158"/>
      <c r="AE16" s="159" t="s">
        <v>86</v>
      </c>
      <c r="AF16" s="159"/>
      <c r="AG16" s="159"/>
      <c r="AH16" s="158" t="str">
        <f>V7</f>
        <v>桔梗</v>
      </c>
      <c r="AI16" s="158"/>
      <c r="AJ16" s="158"/>
      <c r="AK16" s="160"/>
      <c r="AL16" s="161" t="str">
        <f>V9</f>
        <v>知内松前</v>
      </c>
      <c r="AM16" s="161"/>
      <c r="AN16" s="161" t="str">
        <f>A5</f>
        <v>EagleJr.FC</v>
      </c>
      <c r="AO16" s="161"/>
    </row>
    <row r="17" spans="1:41" ht="24" customHeight="1">
      <c r="A17" s="34"/>
      <c r="B17" s="139"/>
      <c r="C17" s="139"/>
      <c r="D17" s="139"/>
      <c r="E17" s="139"/>
      <c r="F17" s="141" t="s">
        <v>104</v>
      </c>
      <c r="G17" s="142"/>
      <c r="H17" s="142"/>
      <c r="I17" s="142"/>
      <c r="J17" s="142"/>
      <c r="K17" s="142"/>
      <c r="L17" s="142"/>
      <c r="M17" s="142"/>
      <c r="N17" s="142"/>
      <c r="O17" s="142"/>
      <c r="P17" s="143"/>
      <c r="Q17" s="140"/>
      <c r="R17" s="140"/>
      <c r="S17" s="140"/>
      <c r="T17" s="140"/>
      <c r="V17" s="34"/>
      <c r="W17" s="139"/>
      <c r="X17" s="139"/>
      <c r="Y17" s="139"/>
      <c r="Z17" s="139"/>
      <c r="AA17" s="141" t="s">
        <v>103</v>
      </c>
      <c r="AB17" s="142"/>
      <c r="AC17" s="142"/>
      <c r="AD17" s="142"/>
      <c r="AE17" s="142"/>
      <c r="AF17" s="142"/>
      <c r="AG17" s="142"/>
      <c r="AH17" s="142"/>
      <c r="AI17" s="142"/>
      <c r="AJ17" s="142"/>
      <c r="AK17" s="143"/>
      <c r="AL17" s="140"/>
      <c r="AM17" s="140"/>
      <c r="AN17" s="140"/>
      <c r="AO17" s="140"/>
    </row>
    <row r="18" spans="1:41" ht="24" customHeight="1">
      <c r="A18" s="35" t="s">
        <v>89</v>
      </c>
      <c r="B18" s="144">
        <v>0.4513888888888889</v>
      </c>
      <c r="C18" s="144"/>
      <c r="D18" s="144"/>
      <c r="E18" s="144"/>
      <c r="F18" s="145" t="str">
        <f>A5</f>
        <v>EagleJr.FC</v>
      </c>
      <c r="G18" s="146"/>
      <c r="H18" s="146"/>
      <c r="I18" s="146"/>
      <c r="J18" s="147"/>
      <c r="K18" s="147"/>
      <c r="L18" s="147"/>
      <c r="M18" s="146" t="str">
        <f>A9</f>
        <v>プレイフルジュニア</v>
      </c>
      <c r="N18" s="146"/>
      <c r="O18" s="146"/>
      <c r="P18" s="148"/>
      <c r="Q18" s="149" t="str">
        <f>A7</f>
        <v>函館港FC</v>
      </c>
      <c r="R18" s="145"/>
      <c r="S18" s="150" t="str">
        <f>V7</f>
        <v>桔梗</v>
      </c>
      <c r="T18" s="151"/>
      <c r="V18" s="35" t="s">
        <v>89</v>
      </c>
      <c r="W18" s="144">
        <v>0.58333333333333337</v>
      </c>
      <c r="X18" s="144"/>
      <c r="Y18" s="144"/>
      <c r="Z18" s="144"/>
      <c r="AA18" s="145" t="str">
        <f>V5</f>
        <v>サン・スポ2nd</v>
      </c>
      <c r="AB18" s="146"/>
      <c r="AC18" s="146"/>
      <c r="AD18" s="146"/>
      <c r="AE18" s="147"/>
      <c r="AF18" s="147"/>
      <c r="AG18" s="147"/>
      <c r="AH18" s="146" t="str">
        <f>V9</f>
        <v>知内松前</v>
      </c>
      <c r="AI18" s="146"/>
      <c r="AJ18" s="146"/>
      <c r="AK18" s="148"/>
      <c r="AL18" s="149" t="str">
        <f>V7</f>
        <v>桔梗</v>
      </c>
      <c r="AM18" s="145"/>
      <c r="AN18" s="150" t="str">
        <f>A7</f>
        <v>函館港FC</v>
      </c>
      <c r="AO18" s="151"/>
    </row>
    <row r="19" spans="1:41" ht="24" customHeight="1">
      <c r="A19" s="34"/>
      <c r="B19" s="139"/>
      <c r="C19" s="139"/>
      <c r="D19" s="139"/>
      <c r="E19" s="139"/>
      <c r="F19" s="141" t="s">
        <v>103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3"/>
      <c r="Q19" s="140"/>
      <c r="R19" s="140"/>
      <c r="S19" s="140"/>
      <c r="T19" s="140"/>
      <c r="V19" s="34"/>
      <c r="W19" s="139"/>
      <c r="X19" s="139"/>
      <c r="Y19" s="139"/>
      <c r="Z19" s="139"/>
      <c r="AA19" s="141" t="s">
        <v>103</v>
      </c>
      <c r="AB19" s="142"/>
      <c r="AC19" s="142"/>
      <c r="AD19" s="142"/>
      <c r="AE19" s="142"/>
      <c r="AF19" s="142"/>
      <c r="AG19" s="142"/>
      <c r="AH19" s="142"/>
      <c r="AI19" s="142"/>
      <c r="AJ19" s="142"/>
      <c r="AK19" s="143"/>
      <c r="AL19" s="140"/>
      <c r="AM19" s="140"/>
      <c r="AN19" s="140"/>
      <c r="AO19" s="140"/>
    </row>
    <row r="20" spans="1:41" ht="24" customHeight="1">
      <c r="A20" s="37" t="s">
        <v>90</v>
      </c>
      <c r="B20" s="133">
        <v>0.4861111111111111</v>
      </c>
      <c r="C20" s="133"/>
      <c r="D20" s="133"/>
      <c r="E20" s="133"/>
      <c r="F20" s="134" t="str">
        <f>A7</f>
        <v>函館港FC</v>
      </c>
      <c r="G20" s="135"/>
      <c r="H20" s="135"/>
      <c r="I20" s="135"/>
      <c r="J20" s="136" t="s">
        <v>86</v>
      </c>
      <c r="K20" s="136"/>
      <c r="L20" s="136"/>
      <c r="M20" s="135" t="str">
        <f>A9</f>
        <v>プレイフルジュニア</v>
      </c>
      <c r="N20" s="135"/>
      <c r="O20" s="135"/>
      <c r="P20" s="137"/>
      <c r="Q20" s="138" t="str">
        <f>A5</f>
        <v>EagleJr.FC</v>
      </c>
      <c r="R20" s="138"/>
      <c r="S20" s="138" t="str">
        <f>V9</f>
        <v>知内松前</v>
      </c>
      <c r="T20" s="138"/>
      <c r="V20" s="37" t="s">
        <v>90</v>
      </c>
      <c r="W20" s="133">
        <v>0.61805555555555558</v>
      </c>
      <c r="X20" s="133"/>
      <c r="Y20" s="133"/>
      <c r="Z20" s="133"/>
      <c r="AA20" s="134" t="str">
        <f>V7</f>
        <v>桔梗</v>
      </c>
      <c r="AB20" s="135"/>
      <c r="AC20" s="135"/>
      <c r="AD20" s="135"/>
      <c r="AE20" s="136" t="s">
        <v>86</v>
      </c>
      <c r="AF20" s="136"/>
      <c r="AG20" s="136"/>
      <c r="AH20" s="135" t="str">
        <f>V9</f>
        <v>知内松前</v>
      </c>
      <c r="AI20" s="135"/>
      <c r="AJ20" s="135"/>
      <c r="AK20" s="137"/>
      <c r="AL20" s="138" t="str">
        <f>V5</f>
        <v>サン・スポ2nd</v>
      </c>
      <c r="AM20" s="138"/>
      <c r="AN20" s="138" t="str">
        <f>A9</f>
        <v>プレイフルジュニア</v>
      </c>
      <c r="AO20" s="138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Q3:Q4"/>
    <mergeCell ref="A5:A6"/>
    <mergeCell ref="B5:D6"/>
    <mergeCell ref="E5:G5"/>
    <mergeCell ref="H5:J5"/>
    <mergeCell ref="K5:M6"/>
    <mergeCell ref="AC3:AE4"/>
    <mergeCell ref="AF3:AH4"/>
    <mergeCell ref="AL3:AL4"/>
    <mergeCell ref="R3:R4"/>
    <mergeCell ref="S3:S4"/>
    <mergeCell ref="N3:P4"/>
    <mergeCell ref="N5:P6"/>
    <mergeCell ref="V3:V4"/>
    <mergeCell ref="W3:Y4"/>
    <mergeCell ref="A9:A10"/>
    <mergeCell ref="B9:D9"/>
    <mergeCell ref="E9:G9"/>
    <mergeCell ref="H9:J10"/>
    <mergeCell ref="K9:M10"/>
    <mergeCell ref="AC7:AE7"/>
    <mergeCell ref="AF7:AH8"/>
    <mergeCell ref="AL7:AL8"/>
    <mergeCell ref="R7:R8"/>
    <mergeCell ref="S7:S8"/>
    <mergeCell ref="A7:A8"/>
    <mergeCell ref="B7:D7"/>
    <mergeCell ref="E7:G8"/>
    <mergeCell ref="H7:J7"/>
    <mergeCell ref="K7:M8"/>
    <mergeCell ref="Q7:Q8"/>
    <mergeCell ref="N7:P8"/>
    <mergeCell ref="V7:V8"/>
    <mergeCell ref="W7:Y7"/>
    <mergeCell ref="AI9:AK10"/>
    <mergeCell ref="B13:E13"/>
    <mergeCell ref="L13:P13"/>
    <mergeCell ref="W13:Z13"/>
    <mergeCell ref="AG13:AK13"/>
    <mergeCell ref="F13:I13"/>
    <mergeCell ref="AA13:AD13"/>
    <mergeCell ref="B12:E12"/>
    <mergeCell ref="AL9:AL10"/>
    <mergeCell ref="W9:Y9"/>
    <mergeCell ref="AF9:AH10"/>
    <mergeCell ref="Q9:Q10"/>
    <mergeCell ref="R9:R10"/>
    <mergeCell ref="S9:S10"/>
    <mergeCell ref="AG12:AK12"/>
    <mergeCell ref="F12:I12"/>
    <mergeCell ref="AA12:AD12"/>
    <mergeCell ref="B11:E11"/>
    <mergeCell ref="F11:J11"/>
    <mergeCell ref="L11:P11"/>
    <mergeCell ref="W11:Z11"/>
    <mergeCell ref="AA11:AE11"/>
    <mergeCell ref="AG11:AK11"/>
    <mergeCell ref="N9:P10"/>
    <mergeCell ref="L12:P12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AE15:AG15"/>
    <mergeCell ref="AH15:AK15"/>
    <mergeCell ref="AL15:AM15"/>
    <mergeCell ref="AN15:AO15"/>
    <mergeCell ref="B16:E16"/>
    <mergeCell ref="F16:I16"/>
    <mergeCell ref="J16:L16"/>
    <mergeCell ref="M16:P16"/>
    <mergeCell ref="Q16:R16"/>
    <mergeCell ref="S16:T16"/>
    <mergeCell ref="W17:Z17"/>
    <mergeCell ref="AL17:AM17"/>
    <mergeCell ref="AN17:AO17"/>
    <mergeCell ref="AA17:AK17"/>
    <mergeCell ref="B17:E17"/>
    <mergeCell ref="Q17:R17"/>
    <mergeCell ref="S17:T17"/>
    <mergeCell ref="F17:P17"/>
    <mergeCell ref="W16:Z16"/>
    <mergeCell ref="AA16:AD16"/>
    <mergeCell ref="AE16:AG16"/>
    <mergeCell ref="AH16:AK16"/>
    <mergeCell ref="AL16:AM16"/>
    <mergeCell ref="AN16:AO16"/>
    <mergeCell ref="AE18:AG18"/>
    <mergeCell ref="AH18:AK18"/>
    <mergeCell ref="AL18:AM18"/>
    <mergeCell ref="AN18:AO18"/>
    <mergeCell ref="B18:E18"/>
    <mergeCell ref="F18:I18"/>
    <mergeCell ref="J18:L18"/>
    <mergeCell ref="M18:P18"/>
    <mergeCell ref="Q18:R18"/>
    <mergeCell ref="S18:T18"/>
    <mergeCell ref="Z9:AB9"/>
    <mergeCell ref="AC9:AE10"/>
    <mergeCell ref="W20:Z20"/>
    <mergeCell ref="AA20:AD20"/>
    <mergeCell ref="AE20:AG20"/>
    <mergeCell ref="AH20:AK20"/>
    <mergeCell ref="AL20:AM20"/>
    <mergeCell ref="AN20:AO20"/>
    <mergeCell ref="B20:E20"/>
    <mergeCell ref="F20:I20"/>
    <mergeCell ref="J20:L20"/>
    <mergeCell ref="M20:P20"/>
    <mergeCell ref="Q20:R20"/>
    <mergeCell ref="S20:T20"/>
    <mergeCell ref="W19:Z19"/>
    <mergeCell ref="AL19:AM19"/>
    <mergeCell ref="AN19:AO19"/>
    <mergeCell ref="AA19:AK19"/>
    <mergeCell ref="B19:E19"/>
    <mergeCell ref="Q19:R19"/>
    <mergeCell ref="S19:T19"/>
    <mergeCell ref="F19:P19"/>
    <mergeCell ref="W18:Z18"/>
    <mergeCell ref="AA18:AD18"/>
    <mergeCell ref="AM9:AM10"/>
    <mergeCell ref="AN9:AN10"/>
    <mergeCell ref="W12:Z12"/>
    <mergeCell ref="Z5:AB5"/>
    <mergeCell ref="Q5:Q6"/>
    <mergeCell ref="R5:R6"/>
    <mergeCell ref="S5:S6"/>
    <mergeCell ref="Z3:AB4"/>
    <mergeCell ref="AI3:AK4"/>
    <mergeCell ref="AM3:AM4"/>
    <mergeCell ref="AN3:AN4"/>
    <mergeCell ref="V5:V6"/>
    <mergeCell ref="W5:Y6"/>
    <mergeCell ref="AI5:AK6"/>
    <mergeCell ref="AM5:AM6"/>
    <mergeCell ref="AN5:AN6"/>
    <mergeCell ref="AL5:AL6"/>
    <mergeCell ref="AC5:AE5"/>
    <mergeCell ref="AF5:AH6"/>
    <mergeCell ref="Z7:AB8"/>
    <mergeCell ref="AI7:AK8"/>
    <mergeCell ref="AM7:AM8"/>
    <mergeCell ref="AN7:AN8"/>
    <mergeCell ref="V9:V10"/>
  </mergeCells>
  <phoneticPr fontId="2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8A8D-F162-41FE-A29F-9D738E024E89}">
  <dimension ref="A1:AO20"/>
  <sheetViews>
    <sheetView view="pageBreakPreview" zoomScale="80" zoomScaleNormal="120" zoomScaleSheetLayoutView="80" zoomScalePageLayoutView="120" workbookViewId="0">
      <selection activeCell="W5" sqref="W5:AM10"/>
    </sheetView>
  </sheetViews>
  <sheetFormatPr baseColWidth="10" defaultColWidth="8.83203125" defaultRowHeight="14"/>
  <cols>
    <col min="1" max="1" width="10.6640625" style="24" bestFit="1" customWidth="1"/>
    <col min="2" max="2" width="2.83203125" style="24" customWidth="1"/>
    <col min="3" max="3" width="2.83203125" style="36" customWidth="1"/>
    <col min="4" max="16" width="2.83203125" style="24" customWidth="1"/>
    <col min="17" max="20" width="7.1640625" style="24" customWidth="1"/>
    <col min="21" max="21" width="2.5" style="24" customWidth="1"/>
    <col min="22" max="22" width="10.6640625" style="24" bestFit="1" customWidth="1"/>
    <col min="23" max="23" width="2.83203125" style="24" customWidth="1"/>
    <col min="24" max="24" width="2.83203125" style="36" customWidth="1"/>
    <col min="25" max="37" width="2.83203125" style="24" customWidth="1"/>
    <col min="38" max="41" width="7.1640625" style="24" customWidth="1"/>
    <col min="42" max="16384" width="8.83203125" style="24"/>
  </cols>
  <sheetData>
    <row r="1" spans="1:41" ht="29" customHeight="1">
      <c r="A1" s="169" t="s">
        <v>91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23"/>
      <c r="V1" s="169" t="s">
        <v>91</v>
      </c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27" customHeight="1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13" customHeight="1">
      <c r="A3" s="170" t="s">
        <v>3</v>
      </c>
      <c r="B3" s="106" t="str">
        <f>A5</f>
        <v>リオマール</v>
      </c>
      <c r="C3" s="107"/>
      <c r="D3" s="108"/>
      <c r="E3" s="106" t="str">
        <f>A7</f>
        <v>八雲</v>
      </c>
      <c r="F3" s="107"/>
      <c r="G3" s="108"/>
      <c r="H3" s="106" t="str">
        <f>A9</f>
        <v>CORAZON</v>
      </c>
      <c r="I3" s="107"/>
      <c r="J3" s="108"/>
      <c r="K3" s="106" t="s">
        <v>73</v>
      </c>
      <c r="L3" s="107"/>
      <c r="M3" s="108"/>
      <c r="N3" s="106" t="s">
        <v>74</v>
      </c>
      <c r="O3" s="107"/>
      <c r="P3" s="108"/>
      <c r="Q3" s="112" t="s">
        <v>75</v>
      </c>
      <c r="R3" s="112" t="s">
        <v>76</v>
      </c>
      <c r="S3" s="114" t="s">
        <v>77</v>
      </c>
      <c r="V3" s="170" t="s">
        <v>5</v>
      </c>
      <c r="W3" s="106" t="str">
        <f>V5</f>
        <v>プレイフルSUN</v>
      </c>
      <c r="X3" s="107"/>
      <c r="Y3" s="108"/>
      <c r="Z3" s="106" t="str">
        <f>V7</f>
        <v>ジュニホワイト</v>
      </c>
      <c r="AA3" s="107"/>
      <c r="AB3" s="108"/>
      <c r="AC3" s="106" t="str">
        <f>V9</f>
        <v>フロンティア</v>
      </c>
      <c r="AD3" s="107"/>
      <c r="AE3" s="108"/>
      <c r="AF3" s="106" t="s">
        <v>73</v>
      </c>
      <c r="AG3" s="107"/>
      <c r="AH3" s="108"/>
      <c r="AI3" s="106" t="s">
        <v>74</v>
      </c>
      <c r="AJ3" s="107"/>
      <c r="AK3" s="108"/>
      <c r="AL3" s="112" t="s">
        <v>75</v>
      </c>
      <c r="AM3" s="112" t="s">
        <v>76</v>
      </c>
      <c r="AN3" s="114" t="s">
        <v>77</v>
      </c>
    </row>
    <row r="4" spans="1:41" ht="13" customHeight="1">
      <c r="A4" s="171"/>
      <c r="B4" s="109"/>
      <c r="C4" s="110"/>
      <c r="D4" s="111"/>
      <c r="E4" s="109"/>
      <c r="F4" s="110"/>
      <c r="G4" s="111"/>
      <c r="H4" s="109"/>
      <c r="I4" s="110"/>
      <c r="J4" s="111"/>
      <c r="K4" s="109"/>
      <c r="L4" s="110"/>
      <c r="M4" s="111"/>
      <c r="N4" s="109"/>
      <c r="O4" s="110"/>
      <c r="P4" s="111"/>
      <c r="Q4" s="113"/>
      <c r="R4" s="113"/>
      <c r="S4" s="115"/>
      <c r="V4" s="171"/>
      <c r="W4" s="109"/>
      <c r="X4" s="110"/>
      <c r="Y4" s="111"/>
      <c r="Z4" s="109"/>
      <c r="AA4" s="110"/>
      <c r="AB4" s="111"/>
      <c r="AC4" s="109"/>
      <c r="AD4" s="110"/>
      <c r="AE4" s="111"/>
      <c r="AF4" s="109"/>
      <c r="AG4" s="110"/>
      <c r="AH4" s="111"/>
      <c r="AI4" s="109"/>
      <c r="AJ4" s="110"/>
      <c r="AK4" s="111"/>
      <c r="AL4" s="113"/>
      <c r="AM4" s="113"/>
      <c r="AN4" s="115"/>
    </row>
    <row r="5" spans="1:41" ht="13.5" customHeight="1">
      <c r="A5" s="116" t="s">
        <v>46</v>
      </c>
      <c r="B5" s="118"/>
      <c r="C5" s="119"/>
      <c r="D5" s="120"/>
      <c r="E5" s="103" t="str">
        <f>IF(E6="","",IF(E6=G6,"△",IF(E6&gt;G6,"○","×")))</f>
        <v/>
      </c>
      <c r="F5" s="104"/>
      <c r="G5" s="105"/>
      <c r="H5" s="103" t="str">
        <f>IF(H6="","",IF(H6=J6,"△",IF(H6&gt;J6,"○","×")))</f>
        <v/>
      </c>
      <c r="I5" s="104"/>
      <c r="J5" s="105"/>
      <c r="K5" s="124">
        <f>COUNTIF(B5:J5,"○")*3+COUNTIF(B5:J5,"△")*1</f>
        <v>0</v>
      </c>
      <c r="L5" s="125"/>
      <c r="M5" s="126"/>
      <c r="N5" s="124">
        <f>Q5-R5</f>
        <v>0</v>
      </c>
      <c r="O5" s="125"/>
      <c r="P5" s="126"/>
      <c r="Q5" s="99">
        <f>E6+H6</f>
        <v>0</v>
      </c>
      <c r="R5" s="99">
        <f>G6+J6</f>
        <v>0</v>
      </c>
      <c r="S5" s="100"/>
      <c r="V5" s="116" t="s">
        <v>116</v>
      </c>
      <c r="W5" s="118"/>
      <c r="X5" s="119"/>
      <c r="Y5" s="120"/>
      <c r="Z5" s="103" t="str">
        <f>IF(Z6="","",IF(Z6=AB6,"△",IF(Z6&gt;AB6,"○","×")))</f>
        <v/>
      </c>
      <c r="AA5" s="104"/>
      <c r="AB5" s="105"/>
      <c r="AC5" s="103" t="str">
        <f>IF(AC6="","",IF(AC6=AE6,"△",IF(AC6&gt;AE6,"○","×")))</f>
        <v/>
      </c>
      <c r="AD5" s="104"/>
      <c r="AE5" s="105"/>
      <c r="AF5" s="124">
        <f>COUNTIF(W5:AE5,"○")*3+COUNTIF(W5:AE5,"△")*1</f>
        <v>0</v>
      </c>
      <c r="AG5" s="125"/>
      <c r="AH5" s="126"/>
      <c r="AI5" s="124">
        <f>AL5-AM5</f>
        <v>0</v>
      </c>
      <c r="AJ5" s="125"/>
      <c r="AK5" s="126"/>
      <c r="AL5" s="99">
        <f>Z6+AC6</f>
        <v>0</v>
      </c>
      <c r="AM5" s="99">
        <f>AB6+AE6</f>
        <v>0</v>
      </c>
      <c r="AN5" s="100"/>
    </row>
    <row r="6" spans="1:41" ht="13.5" customHeight="1">
      <c r="A6" s="117"/>
      <c r="B6" s="121"/>
      <c r="C6" s="122"/>
      <c r="D6" s="123"/>
      <c r="E6" s="27"/>
      <c r="F6" s="28" t="s">
        <v>79</v>
      </c>
      <c r="G6" s="29"/>
      <c r="H6" s="27"/>
      <c r="I6" s="28" t="s">
        <v>79</v>
      </c>
      <c r="J6" s="29"/>
      <c r="K6" s="127"/>
      <c r="L6" s="128"/>
      <c r="M6" s="129"/>
      <c r="N6" s="127"/>
      <c r="O6" s="128"/>
      <c r="P6" s="129"/>
      <c r="Q6" s="100"/>
      <c r="R6" s="100"/>
      <c r="S6" s="101"/>
      <c r="V6" s="117"/>
      <c r="W6" s="121"/>
      <c r="X6" s="122"/>
      <c r="Y6" s="123"/>
      <c r="Z6" s="27"/>
      <c r="AA6" s="28" t="s">
        <v>79</v>
      </c>
      <c r="AB6" s="29"/>
      <c r="AC6" s="27"/>
      <c r="AD6" s="28" t="s">
        <v>79</v>
      </c>
      <c r="AE6" s="29"/>
      <c r="AF6" s="127"/>
      <c r="AG6" s="128"/>
      <c r="AH6" s="129"/>
      <c r="AI6" s="127"/>
      <c r="AJ6" s="128"/>
      <c r="AK6" s="129"/>
      <c r="AL6" s="100"/>
      <c r="AM6" s="100"/>
      <c r="AN6" s="101"/>
    </row>
    <row r="7" spans="1:41" ht="13.5" customHeight="1">
      <c r="A7" s="116" t="s">
        <v>114</v>
      </c>
      <c r="B7" s="131" t="str">
        <f>IF(B8="","",IF(B8=D8,"△",IF(B8&gt;D8,"○","×")))</f>
        <v/>
      </c>
      <c r="C7" s="131"/>
      <c r="D7" s="132"/>
      <c r="E7" s="118"/>
      <c r="F7" s="119"/>
      <c r="G7" s="120"/>
      <c r="H7" s="130" t="str">
        <f>IF(H8="","",IF(H8=J8,"△",IF(H8&gt;J8,"○","×")))</f>
        <v/>
      </c>
      <c r="I7" s="131"/>
      <c r="J7" s="132"/>
      <c r="K7" s="124">
        <f>COUNTIF(B7:J7,"○")*3+COUNTIF(B7:J7,"△")*1</f>
        <v>0</v>
      </c>
      <c r="L7" s="125"/>
      <c r="M7" s="126"/>
      <c r="N7" s="124">
        <f t="shared" ref="N7" si="0">Q7-R7</f>
        <v>0</v>
      </c>
      <c r="O7" s="125"/>
      <c r="P7" s="126"/>
      <c r="Q7" s="99">
        <f>H8+G6</f>
        <v>0</v>
      </c>
      <c r="R7" s="99">
        <f>E6+J8</f>
        <v>0</v>
      </c>
      <c r="S7" s="101"/>
      <c r="V7" s="116" t="s">
        <v>78</v>
      </c>
      <c r="W7" s="131" t="str">
        <f>IF(W8="","",IF(W8=Y8,"△",IF(W8&gt;Y8,"○","×")))</f>
        <v/>
      </c>
      <c r="X7" s="131"/>
      <c r="Y7" s="132"/>
      <c r="Z7" s="118"/>
      <c r="AA7" s="119"/>
      <c r="AB7" s="120"/>
      <c r="AC7" s="130" t="str">
        <f>IF(AC8="","",IF(AC8=AE8,"△",IF(AC8&gt;AE8,"○","×")))</f>
        <v/>
      </c>
      <c r="AD7" s="131"/>
      <c r="AE7" s="132"/>
      <c r="AF7" s="124">
        <f>COUNTIF(W7:AE7,"○")*3+COUNTIF(W7:AE7,"△")*1</f>
        <v>0</v>
      </c>
      <c r="AG7" s="125"/>
      <c r="AH7" s="126"/>
      <c r="AI7" s="124">
        <f t="shared" ref="AI7" si="1">AL7-AM7</f>
        <v>0</v>
      </c>
      <c r="AJ7" s="125"/>
      <c r="AK7" s="126"/>
      <c r="AL7" s="99">
        <f>AC8+AB6</f>
        <v>0</v>
      </c>
      <c r="AM7" s="99">
        <f>Z6+AE8</f>
        <v>0</v>
      </c>
      <c r="AN7" s="101"/>
    </row>
    <row r="8" spans="1:41" ht="13.5" customHeight="1">
      <c r="A8" s="117"/>
      <c r="B8" s="28" t="str">
        <f>IF(G6="","",G6)</f>
        <v/>
      </c>
      <c r="C8" s="28" t="s">
        <v>79</v>
      </c>
      <c r="D8" s="31" t="str">
        <f>IF(E6="","",E6)</f>
        <v/>
      </c>
      <c r="E8" s="121"/>
      <c r="F8" s="122"/>
      <c r="G8" s="123"/>
      <c r="H8" s="27"/>
      <c r="I8" s="28" t="s">
        <v>79</v>
      </c>
      <c r="J8" s="29"/>
      <c r="K8" s="127"/>
      <c r="L8" s="128"/>
      <c r="M8" s="129"/>
      <c r="N8" s="127"/>
      <c r="O8" s="128"/>
      <c r="P8" s="129"/>
      <c r="Q8" s="100"/>
      <c r="R8" s="100"/>
      <c r="S8" s="101"/>
      <c r="V8" s="117"/>
      <c r="W8" s="28" t="str">
        <f>IF(AB6="","",AB6)</f>
        <v/>
      </c>
      <c r="X8" s="28" t="s">
        <v>79</v>
      </c>
      <c r="Y8" s="31" t="str">
        <f>IF(Z6="","",Z6)</f>
        <v/>
      </c>
      <c r="Z8" s="121"/>
      <c r="AA8" s="122"/>
      <c r="AB8" s="123"/>
      <c r="AC8" s="27"/>
      <c r="AD8" s="28" t="s">
        <v>79</v>
      </c>
      <c r="AE8" s="29"/>
      <c r="AF8" s="127"/>
      <c r="AG8" s="128"/>
      <c r="AH8" s="129"/>
      <c r="AI8" s="127"/>
      <c r="AJ8" s="128"/>
      <c r="AK8" s="129"/>
      <c r="AL8" s="100"/>
      <c r="AM8" s="100"/>
      <c r="AN8" s="101"/>
    </row>
    <row r="9" spans="1:41" ht="13.5" customHeight="1">
      <c r="A9" s="116" t="s">
        <v>115</v>
      </c>
      <c r="B9" s="131" t="str">
        <f>IF(B10="","",IF(B10=D10,"△",IF(B10&gt;D10,"○","×")))</f>
        <v/>
      </c>
      <c r="C9" s="131"/>
      <c r="D9" s="132"/>
      <c r="E9" s="130" t="str">
        <f>IF(E10="","",IF(E10=G10,"△",IF(E10&gt;G10,"○","×")))</f>
        <v/>
      </c>
      <c r="F9" s="131"/>
      <c r="G9" s="132"/>
      <c r="H9" s="118"/>
      <c r="I9" s="119"/>
      <c r="J9" s="120"/>
      <c r="K9" s="124">
        <f>COUNTIF(B9:J9,"○")*3+COUNTIF(B9:J9,"△")*1</f>
        <v>0</v>
      </c>
      <c r="L9" s="125"/>
      <c r="M9" s="126"/>
      <c r="N9" s="124">
        <f t="shared" ref="N9" si="2">Q9-R9</f>
        <v>0</v>
      </c>
      <c r="O9" s="125"/>
      <c r="P9" s="126"/>
      <c r="Q9" s="99">
        <f>J6+J8</f>
        <v>0</v>
      </c>
      <c r="R9" s="99">
        <f>H6+H8</f>
        <v>0</v>
      </c>
      <c r="S9" s="101"/>
      <c r="V9" s="116" t="s">
        <v>80</v>
      </c>
      <c r="W9" s="131" t="str">
        <f>IF(W10="","",IF(W10=Y10,"△",IF(W10&gt;Y10,"○","×")))</f>
        <v/>
      </c>
      <c r="X9" s="131"/>
      <c r="Y9" s="132"/>
      <c r="Z9" s="130" t="str">
        <f>IF(Z10="","",IF(Z10=AB10,"△",IF(Z10&gt;AB10,"○","×")))</f>
        <v/>
      </c>
      <c r="AA9" s="131"/>
      <c r="AB9" s="132"/>
      <c r="AC9" s="118"/>
      <c r="AD9" s="119"/>
      <c r="AE9" s="120"/>
      <c r="AF9" s="124">
        <f>COUNTIF(W9:AE9,"○")*3+COUNTIF(W9:AE9,"△")*1</f>
        <v>0</v>
      </c>
      <c r="AG9" s="125"/>
      <c r="AH9" s="126"/>
      <c r="AI9" s="124">
        <f t="shared" ref="AI9" si="3">AL9-AM9</f>
        <v>0</v>
      </c>
      <c r="AJ9" s="125"/>
      <c r="AK9" s="126"/>
      <c r="AL9" s="99">
        <f>AE6+AE8</f>
        <v>0</v>
      </c>
      <c r="AM9" s="99">
        <f>AC6+AC8</f>
        <v>0</v>
      </c>
      <c r="AN9" s="101"/>
    </row>
    <row r="10" spans="1:41" ht="13.5" customHeight="1">
      <c r="A10" s="117"/>
      <c r="B10" s="28" t="str">
        <f>IF(J6="","",J6)</f>
        <v/>
      </c>
      <c r="C10" s="28" t="s">
        <v>79</v>
      </c>
      <c r="D10" s="31" t="str">
        <f>IF(H6="","",H6)</f>
        <v/>
      </c>
      <c r="E10" s="30" t="str">
        <f>IF(J8="","",J8)</f>
        <v/>
      </c>
      <c r="F10" s="28" t="s">
        <v>79</v>
      </c>
      <c r="G10" s="31" t="str">
        <f>IF(H8="","",H8)</f>
        <v/>
      </c>
      <c r="H10" s="121"/>
      <c r="I10" s="122"/>
      <c r="J10" s="123"/>
      <c r="K10" s="127"/>
      <c r="L10" s="128"/>
      <c r="M10" s="129"/>
      <c r="N10" s="127"/>
      <c r="O10" s="128"/>
      <c r="P10" s="129"/>
      <c r="Q10" s="100"/>
      <c r="R10" s="100"/>
      <c r="S10" s="101"/>
      <c r="V10" s="117"/>
      <c r="W10" s="28" t="str">
        <f>IF(AE6="","",AE6)</f>
        <v/>
      </c>
      <c r="X10" s="28" t="s">
        <v>79</v>
      </c>
      <c r="Y10" s="31" t="str">
        <f>IF(AC6="","",AC6)</f>
        <v/>
      </c>
      <c r="Z10" s="30" t="str">
        <f>IF(AE8="","",AE8)</f>
        <v/>
      </c>
      <c r="AA10" s="28" t="s">
        <v>79</v>
      </c>
      <c r="AB10" s="31" t="str">
        <f>IF(AC8="","",AC8)</f>
        <v/>
      </c>
      <c r="AC10" s="121"/>
      <c r="AD10" s="122"/>
      <c r="AE10" s="123"/>
      <c r="AF10" s="127"/>
      <c r="AG10" s="128"/>
      <c r="AH10" s="129"/>
      <c r="AI10" s="127"/>
      <c r="AJ10" s="128"/>
      <c r="AK10" s="129"/>
      <c r="AL10" s="100"/>
      <c r="AM10" s="100"/>
      <c r="AN10" s="101"/>
    </row>
    <row r="11" spans="1:41" ht="20" customHeight="1">
      <c r="A11" s="25"/>
      <c r="B11" s="102"/>
      <c r="C11" s="102"/>
      <c r="D11" s="102"/>
      <c r="E11" s="102"/>
      <c r="F11" s="168"/>
      <c r="G11" s="104"/>
      <c r="H11" s="104"/>
      <c r="I11" s="104"/>
      <c r="J11" s="104"/>
      <c r="K11" s="25"/>
      <c r="L11" s="104"/>
      <c r="M11" s="104"/>
      <c r="N11" s="104"/>
      <c r="O11" s="104"/>
      <c r="P11" s="104"/>
      <c r="Q11" s="25"/>
      <c r="R11" s="25"/>
      <c r="S11" s="25"/>
      <c r="T11" s="25"/>
      <c r="U11" s="25"/>
      <c r="V11" s="25"/>
      <c r="W11" s="102"/>
      <c r="X11" s="102"/>
      <c r="Y11" s="102"/>
      <c r="Z11" s="102"/>
      <c r="AA11" s="168"/>
      <c r="AB11" s="104"/>
      <c r="AC11" s="104"/>
      <c r="AD11" s="104"/>
      <c r="AE11" s="104"/>
      <c r="AF11" s="25"/>
      <c r="AG11" s="104"/>
      <c r="AH11" s="104"/>
      <c r="AI11" s="104"/>
      <c r="AJ11" s="104"/>
      <c r="AK11" s="104"/>
      <c r="AL11" s="25"/>
      <c r="AM11" s="25"/>
      <c r="AN11" s="25"/>
      <c r="AO11" s="25"/>
    </row>
    <row r="12" spans="1:41" ht="20" customHeight="1">
      <c r="A12" s="25" t="s">
        <v>81</v>
      </c>
      <c r="B12" s="104" t="str">
        <f>A5</f>
        <v>リオマール</v>
      </c>
      <c r="C12" s="104"/>
      <c r="D12" s="104"/>
      <c r="E12" s="104"/>
      <c r="F12" s="104" t="str">
        <f>A7</f>
        <v>八雲</v>
      </c>
      <c r="G12" s="104"/>
      <c r="H12" s="104"/>
      <c r="I12" s="104"/>
      <c r="J12" s="25"/>
      <c r="K12" s="25"/>
      <c r="L12" s="168" t="s">
        <v>83</v>
      </c>
      <c r="M12" s="104"/>
      <c r="N12" s="104"/>
      <c r="O12" s="104"/>
      <c r="P12" s="104"/>
      <c r="Q12" s="25"/>
      <c r="R12" s="25"/>
      <c r="S12" s="25"/>
      <c r="T12" s="25"/>
      <c r="U12" s="25"/>
      <c r="V12" s="25" t="s">
        <v>81</v>
      </c>
      <c r="W12" s="104" t="str">
        <f>V5</f>
        <v>プレイフルSUN</v>
      </c>
      <c r="X12" s="104"/>
      <c r="Y12" s="104"/>
      <c r="Z12" s="104"/>
      <c r="AA12" s="104" t="str">
        <f>V7</f>
        <v>ジュニホワイト</v>
      </c>
      <c r="AB12" s="104"/>
      <c r="AC12" s="104"/>
      <c r="AD12" s="104"/>
      <c r="AE12" s="25"/>
      <c r="AF12" s="25"/>
      <c r="AG12" s="168" t="s">
        <v>100</v>
      </c>
      <c r="AH12" s="104"/>
      <c r="AI12" s="104"/>
      <c r="AJ12" s="104"/>
      <c r="AK12" s="104"/>
      <c r="AL12" s="25"/>
      <c r="AM12" s="25"/>
      <c r="AN12" s="25"/>
      <c r="AO12" s="25"/>
    </row>
    <row r="13" spans="1:41" ht="20" customHeight="1">
      <c r="A13" s="25"/>
      <c r="B13" s="104" t="str">
        <f>A9</f>
        <v>CORAZON</v>
      </c>
      <c r="C13" s="104"/>
      <c r="D13" s="104"/>
      <c r="E13" s="104"/>
      <c r="F13" s="104"/>
      <c r="G13" s="104"/>
      <c r="H13" s="104"/>
      <c r="I13" s="104"/>
      <c r="J13" s="25"/>
      <c r="K13" s="25"/>
      <c r="L13" s="168" t="s">
        <v>99</v>
      </c>
      <c r="M13" s="104"/>
      <c r="N13" s="104"/>
      <c r="O13" s="104"/>
      <c r="P13" s="104"/>
      <c r="Q13" s="25"/>
      <c r="R13" s="25"/>
      <c r="S13" s="25"/>
      <c r="T13" s="25"/>
      <c r="U13" s="25"/>
      <c r="V13" s="25"/>
      <c r="W13" s="104" t="str">
        <f>V9</f>
        <v>フロンティア</v>
      </c>
      <c r="X13" s="104"/>
      <c r="Y13" s="104"/>
      <c r="Z13" s="104"/>
      <c r="AA13" s="104"/>
      <c r="AB13" s="104"/>
      <c r="AC13" s="104"/>
      <c r="AD13" s="104"/>
      <c r="AE13" s="25"/>
      <c r="AF13" s="25"/>
      <c r="AG13" s="168" t="s">
        <v>82</v>
      </c>
      <c r="AH13" s="104"/>
      <c r="AI13" s="104"/>
      <c r="AJ13" s="104"/>
      <c r="AK13" s="104"/>
      <c r="AL13" s="25"/>
      <c r="AM13" s="25"/>
      <c r="AN13" s="25"/>
      <c r="AO13" s="25"/>
    </row>
    <row r="14" spans="1:41" ht="20" customHeight="1">
      <c r="A14" s="162" t="s">
        <v>98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25"/>
      <c r="R14" s="25"/>
      <c r="S14" s="25"/>
      <c r="T14" s="25"/>
      <c r="V14" s="162" t="s">
        <v>98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25"/>
      <c r="AM14" s="25"/>
      <c r="AN14" s="25"/>
      <c r="AO14" s="25"/>
    </row>
    <row r="15" spans="1:41" ht="24" customHeight="1">
      <c r="A15" s="32"/>
      <c r="B15" s="163" t="s">
        <v>84</v>
      </c>
      <c r="C15" s="164"/>
      <c r="D15" s="164"/>
      <c r="E15" s="165"/>
      <c r="F15" s="166" t="s">
        <v>85</v>
      </c>
      <c r="G15" s="166"/>
      <c r="H15" s="166"/>
      <c r="I15" s="166"/>
      <c r="J15" s="166" t="s">
        <v>86</v>
      </c>
      <c r="K15" s="166"/>
      <c r="L15" s="166"/>
      <c r="M15" s="166" t="s">
        <v>85</v>
      </c>
      <c r="N15" s="166"/>
      <c r="O15" s="166"/>
      <c r="P15" s="167"/>
      <c r="Q15" s="152" t="s">
        <v>87</v>
      </c>
      <c r="R15" s="153"/>
      <c r="S15" s="154" t="s">
        <v>87</v>
      </c>
      <c r="T15" s="155"/>
      <c r="V15" s="32"/>
      <c r="W15" s="163" t="s">
        <v>84</v>
      </c>
      <c r="X15" s="164"/>
      <c r="Y15" s="164"/>
      <c r="Z15" s="165"/>
      <c r="AA15" s="166" t="s">
        <v>85</v>
      </c>
      <c r="AB15" s="166"/>
      <c r="AC15" s="166"/>
      <c r="AD15" s="166"/>
      <c r="AE15" s="166" t="s">
        <v>86</v>
      </c>
      <c r="AF15" s="166"/>
      <c r="AG15" s="166"/>
      <c r="AH15" s="166" t="s">
        <v>85</v>
      </c>
      <c r="AI15" s="166"/>
      <c r="AJ15" s="166"/>
      <c r="AK15" s="167"/>
      <c r="AL15" s="152" t="s">
        <v>87</v>
      </c>
      <c r="AM15" s="153"/>
      <c r="AN15" s="154" t="s">
        <v>87</v>
      </c>
      <c r="AO15" s="155"/>
    </row>
    <row r="16" spans="1:41" ht="24" customHeight="1">
      <c r="A16" s="33" t="s">
        <v>88</v>
      </c>
      <c r="B16" s="156">
        <v>0.41666666666666669</v>
      </c>
      <c r="C16" s="156"/>
      <c r="D16" s="156"/>
      <c r="E16" s="156"/>
      <c r="F16" s="157" t="str">
        <f>A5</f>
        <v>リオマール</v>
      </c>
      <c r="G16" s="158"/>
      <c r="H16" s="158"/>
      <c r="I16" s="158"/>
      <c r="J16" s="159" t="s">
        <v>86</v>
      </c>
      <c r="K16" s="159"/>
      <c r="L16" s="159"/>
      <c r="M16" s="158" t="str">
        <f>A7</f>
        <v>八雲</v>
      </c>
      <c r="N16" s="158"/>
      <c r="O16" s="158"/>
      <c r="P16" s="160"/>
      <c r="Q16" s="161" t="str">
        <f>A9</f>
        <v>CORAZON</v>
      </c>
      <c r="R16" s="161"/>
      <c r="S16" s="161" t="str">
        <f>V5</f>
        <v>プレイフルSUN</v>
      </c>
      <c r="T16" s="161"/>
      <c r="V16" s="33" t="s">
        <v>88</v>
      </c>
      <c r="W16" s="156">
        <v>0.54861111111111116</v>
      </c>
      <c r="X16" s="156"/>
      <c r="Y16" s="156"/>
      <c r="Z16" s="156"/>
      <c r="AA16" s="157" t="str">
        <f>V5</f>
        <v>プレイフルSUN</v>
      </c>
      <c r="AB16" s="158"/>
      <c r="AC16" s="158"/>
      <c r="AD16" s="158"/>
      <c r="AE16" s="159" t="s">
        <v>86</v>
      </c>
      <c r="AF16" s="159"/>
      <c r="AG16" s="159"/>
      <c r="AH16" s="158" t="str">
        <f>V7</f>
        <v>ジュニホワイト</v>
      </c>
      <c r="AI16" s="158"/>
      <c r="AJ16" s="158"/>
      <c r="AK16" s="160"/>
      <c r="AL16" s="161" t="str">
        <f>V9</f>
        <v>フロンティア</v>
      </c>
      <c r="AM16" s="161"/>
      <c r="AN16" s="161" t="str">
        <f>A5</f>
        <v>リオマール</v>
      </c>
      <c r="AO16" s="161"/>
    </row>
    <row r="17" spans="1:41" ht="24" customHeight="1">
      <c r="A17" s="34"/>
      <c r="B17" s="139"/>
      <c r="C17" s="139"/>
      <c r="D17" s="139"/>
      <c r="E17" s="139"/>
      <c r="F17" s="141" t="s">
        <v>104</v>
      </c>
      <c r="G17" s="142"/>
      <c r="H17" s="142"/>
      <c r="I17" s="142"/>
      <c r="J17" s="142"/>
      <c r="K17" s="142"/>
      <c r="L17" s="142"/>
      <c r="M17" s="142"/>
      <c r="N17" s="142"/>
      <c r="O17" s="142"/>
      <c r="P17" s="143"/>
      <c r="Q17" s="140"/>
      <c r="R17" s="140"/>
      <c r="S17" s="140"/>
      <c r="T17" s="140"/>
      <c r="V17" s="34"/>
      <c r="W17" s="139"/>
      <c r="X17" s="139"/>
      <c r="Y17" s="139"/>
      <c r="Z17" s="139"/>
      <c r="AA17" s="141" t="s">
        <v>103</v>
      </c>
      <c r="AB17" s="142"/>
      <c r="AC17" s="142"/>
      <c r="AD17" s="142"/>
      <c r="AE17" s="142"/>
      <c r="AF17" s="142"/>
      <c r="AG17" s="142"/>
      <c r="AH17" s="142"/>
      <c r="AI17" s="142"/>
      <c r="AJ17" s="142"/>
      <c r="AK17" s="143"/>
      <c r="AL17" s="140"/>
      <c r="AM17" s="140"/>
      <c r="AN17" s="140"/>
      <c r="AO17" s="140"/>
    </row>
    <row r="18" spans="1:41" ht="24" customHeight="1">
      <c r="A18" s="35" t="s">
        <v>89</v>
      </c>
      <c r="B18" s="144">
        <v>0.4513888888888889</v>
      </c>
      <c r="C18" s="144"/>
      <c r="D18" s="144"/>
      <c r="E18" s="144"/>
      <c r="F18" s="145" t="str">
        <f>A5</f>
        <v>リオマール</v>
      </c>
      <c r="G18" s="146"/>
      <c r="H18" s="146"/>
      <c r="I18" s="146"/>
      <c r="J18" s="147"/>
      <c r="K18" s="147"/>
      <c r="L18" s="147"/>
      <c r="M18" s="146" t="str">
        <f>A9</f>
        <v>CORAZON</v>
      </c>
      <c r="N18" s="146"/>
      <c r="O18" s="146"/>
      <c r="P18" s="148"/>
      <c r="Q18" s="149" t="str">
        <f>A7</f>
        <v>八雲</v>
      </c>
      <c r="R18" s="145"/>
      <c r="S18" s="150" t="str">
        <f>V7</f>
        <v>ジュニホワイト</v>
      </c>
      <c r="T18" s="151"/>
      <c r="V18" s="35" t="s">
        <v>89</v>
      </c>
      <c r="W18" s="144">
        <v>0.58333333333333337</v>
      </c>
      <c r="X18" s="144"/>
      <c r="Y18" s="144"/>
      <c r="Z18" s="144"/>
      <c r="AA18" s="145" t="str">
        <f>V5</f>
        <v>プレイフルSUN</v>
      </c>
      <c r="AB18" s="146"/>
      <c r="AC18" s="146"/>
      <c r="AD18" s="146"/>
      <c r="AE18" s="147"/>
      <c r="AF18" s="147"/>
      <c r="AG18" s="147"/>
      <c r="AH18" s="146" t="str">
        <f>V9</f>
        <v>フロンティア</v>
      </c>
      <c r="AI18" s="146"/>
      <c r="AJ18" s="146"/>
      <c r="AK18" s="148"/>
      <c r="AL18" s="149" t="str">
        <f>V7</f>
        <v>ジュニホワイト</v>
      </c>
      <c r="AM18" s="145"/>
      <c r="AN18" s="150" t="str">
        <f>A7</f>
        <v>八雲</v>
      </c>
      <c r="AO18" s="151"/>
    </row>
    <row r="19" spans="1:41" ht="24" customHeight="1">
      <c r="A19" s="34"/>
      <c r="B19" s="139"/>
      <c r="C19" s="139"/>
      <c r="D19" s="139"/>
      <c r="E19" s="139"/>
      <c r="F19" s="141" t="s">
        <v>103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3"/>
      <c r="Q19" s="140"/>
      <c r="R19" s="140"/>
      <c r="S19" s="140"/>
      <c r="T19" s="140"/>
      <c r="V19" s="34"/>
      <c r="W19" s="139"/>
      <c r="X19" s="139"/>
      <c r="Y19" s="139"/>
      <c r="Z19" s="139"/>
      <c r="AA19" s="141" t="s">
        <v>103</v>
      </c>
      <c r="AB19" s="142"/>
      <c r="AC19" s="142"/>
      <c r="AD19" s="142"/>
      <c r="AE19" s="142"/>
      <c r="AF19" s="142"/>
      <c r="AG19" s="142"/>
      <c r="AH19" s="142"/>
      <c r="AI19" s="142"/>
      <c r="AJ19" s="142"/>
      <c r="AK19" s="143"/>
      <c r="AL19" s="140"/>
      <c r="AM19" s="140"/>
      <c r="AN19" s="140"/>
      <c r="AO19" s="140"/>
    </row>
    <row r="20" spans="1:41" ht="24" customHeight="1">
      <c r="A20" s="37" t="s">
        <v>90</v>
      </c>
      <c r="B20" s="133">
        <v>0.4861111111111111</v>
      </c>
      <c r="C20" s="133"/>
      <c r="D20" s="133"/>
      <c r="E20" s="133"/>
      <c r="F20" s="134" t="str">
        <f>A7</f>
        <v>八雲</v>
      </c>
      <c r="G20" s="135"/>
      <c r="H20" s="135"/>
      <c r="I20" s="135"/>
      <c r="J20" s="136" t="s">
        <v>86</v>
      </c>
      <c r="K20" s="136"/>
      <c r="L20" s="136"/>
      <c r="M20" s="135" t="str">
        <f>A9</f>
        <v>CORAZON</v>
      </c>
      <c r="N20" s="135"/>
      <c r="O20" s="135"/>
      <c r="P20" s="137"/>
      <c r="Q20" s="138" t="str">
        <f>A5</f>
        <v>リオマール</v>
      </c>
      <c r="R20" s="138"/>
      <c r="S20" s="138" t="str">
        <f>V9</f>
        <v>フロンティア</v>
      </c>
      <c r="T20" s="138"/>
      <c r="V20" s="37" t="s">
        <v>90</v>
      </c>
      <c r="W20" s="133">
        <v>0.61805555555555558</v>
      </c>
      <c r="X20" s="133"/>
      <c r="Y20" s="133"/>
      <c r="Z20" s="133"/>
      <c r="AA20" s="134" t="str">
        <f>V7</f>
        <v>ジュニホワイト</v>
      </c>
      <c r="AB20" s="135"/>
      <c r="AC20" s="135"/>
      <c r="AD20" s="135"/>
      <c r="AE20" s="136" t="s">
        <v>86</v>
      </c>
      <c r="AF20" s="136"/>
      <c r="AG20" s="136"/>
      <c r="AH20" s="135" t="str">
        <f>V9</f>
        <v>フロンティア</v>
      </c>
      <c r="AI20" s="135"/>
      <c r="AJ20" s="135"/>
      <c r="AK20" s="137"/>
      <c r="AL20" s="138" t="str">
        <f>V5</f>
        <v>プレイフルSUN</v>
      </c>
      <c r="AM20" s="138"/>
      <c r="AN20" s="138" t="str">
        <f>A9</f>
        <v>CORAZON</v>
      </c>
      <c r="AO20" s="138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2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196E-1F4A-446B-ABE8-49CEA38256C7}">
  <dimension ref="A1:AO20"/>
  <sheetViews>
    <sheetView view="pageBreakPreview" zoomScale="80" zoomScaleNormal="120" zoomScaleSheetLayoutView="80" zoomScalePageLayoutView="120" workbookViewId="0">
      <selection activeCell="R9" sqref="R9:R10"/>
    </sheetView>
  </sheetViews>
  <sheetFormatPr baseColWidth="10" defaultColWidth="8.83203125" defaultRowHeight="14"/>
  <cols>
    <col min="1" max="1" width="10.6640625" style="24" bestFit="1" customWidth="1"/>
    <col min="2" max="2" width="2.83203125" style="24" customWidth="1"/>
    <col min="3" max="3" width="2.83203125" style="36" customWidth="1"/>
    <col min="4" max="16" width="2.83203125" style="24" customWidth="1"/>
    <col min="17" max="20" width="7.1640625" style="24" customWidth="1"/>
    <col min="21" max="21" width="2.5" style="24" customWidth="1"/>
    <col min="22" max="22" width="10.6640625" style="24" bestFit="1" customWidth="1"/>
    <col min="23" max="23" width="2.83203125" style="24" customWidth="1"/>
    <col min="24" max="24" width="2.83203125" style="36" customWidth="1"/>
    <col min="25" max="37" width="2.83203125" style="24" customWidth="1"/>
    <col min="38" max="41" width="7.1640625" style="24" customWidth="1"/>
    <col min="42" max="16384" width="8.83203125" style="24"/>
  </cols>
  <sheetData>
    <row r="1" spans="1:41" ht="29" customHeight="1">
      <c r="A1" s="169" t="s">
        <v>91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23"/>
      <c r="V1" s="169" t="s">
        <v>91</v>
      </c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27" customHeight="1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13" customHeight="1">
      <c r="A3" s="170" t="s">
        <v>6</v>
      </c>
      <c r="B3" s="106" t="str">
        <f>A5</f>
        <v>せたな</v>
      </c>
      <c r="C3" s="107"/>
      <c r="D3" s="108"/>
      <c r="E3" s="106" t="str">
        <f>A7</f>
        <v>函館西部</v>
      </c>
      <c r="F3" s="107"/>
      <c r="G3" s="108"/>
      <c r="H3" s="106" t="str">
        <f>A9</f>
        <v>AVENDA FC U12</v>
      </c>
      <c r="I3" s="107"/>
      <c r="J3" s="108"/>
      <c r="K3" s="106" t="s">
        <v>73</v>
      </c>
      <c r="L3" s="107"/>
      <c r="M3" s="108"/>
      <c r="N3" s="106" t="s">
        <v>74</v>
      </c>
      <c r="O3" s="107"/>
      <c r="P3" s="108"/>
      <c r="Q3" s="112" t="s">
        <v>75</v>
      </c>
      <c r="R3" s="112" t="s">
        <v>76</v>
      </c>
      <c r="S3" s="114" t="s">
        <v>77</v>
      </c>
      <c r="V3" s="170" t="s">
        <v>9</v>
      </c>
      <c r="W3" s="106" t="str">
        <f>V5</f>
        <v>グランツ</v>
      </c>
      <c r="X3" s="107"/>
      <c r="Y3" s="108"/>
      <c r="Z3" s="106" t="str">
        <f>V7</f>
        <v>ＭＡＴ</v>
      </c>
      <c r="AA3" s="107"/>
      <c r="AB3" s="108"/>
      <c r="AC3" s="106" t="str">
        <f>V9</f>
        <v>鷲の木</v>
      </c>
      <c r="AD3" s="107"/>
      <c r="AE3" s="108"/>
      <c r="AF3" s="106" t="s">
        <v>73</v>
      </c>
      <c r="AG3" s="107"/>
      <c r="AH3" s="108"/>
      <c r="AI3" s="106" t="s">
        <v>74</v>
      </c>
      <c r="AJ3" s="107"/>
      <c r="AK3" s="108"/>
      <c r="AL3" s="112" t="s">
        <v>75</v>
      </c>
      <c r="AM3" s="112" t="s">
        <v>76</v>
      </c>
      <c r="AN3" s="114" t="s">
        <v>77</v>
      </c>
    </row>
    <row r="4" spans="1:41" ht="13" customHeight="1">
      <c r="A4" s="171"/>
      <c r="B4" s="109"/>
      <c r="C4" s="110"/>
      <c r="D4" s="111"/>
      <c r="E4" s="109"/>
      <c r="F4" s="110"/>
      <c r="G4" s="111"/>
      <c r="H4" s="109"/>
      <c r="I4" s="110"/>
      <c r="J4" s="111"/>
      <c r="K4" s="109"/>
      <c r="L4" s="110"/>
      <c r="M4" s="111"/>
      <c r="N4" s="109"/>
      <c r="O4" s="110"/>
      <c r="P4" s="111"/>
      <c r="Q4" s="113"/>
      <c r="R4" s="113"/>
      <c r="S4" s="115"/>
      <c r="V4" s="171"/>
      <c r="W4" s="109"/>
      <c r="X4" s="110"/>
      <c r="Y4" s="111"/>
      <c r="Z4" s="109"/>
      <c r="AA4" s="110"/>
      <c r="AB4" s="111"/>
      <c r="AC4" s="109"/>
      <c r="AD4" s="110"/>
      <c r="AE4" s="111"/>
      <c r="AF4" s="109"/>
      <c r="AG4" s="110"/>
      <c r="AH4" s="111"/>
      <c r="AI4" s="109"/>
      <c r="AJ4" s="110"/>
      <c r="AK4" s="111"/>
      <c r="AL4" s="113"/>
      <c r="AM4" s="113"/>
      <c r="AN4" s="115"/>
    </row>
    <row r="5" spans="1:41" ht="13.5" customHeight="1">
      <c r="A5" s="116" t="s">
        <v>110</v>
      </c>
      <c r="B5" s="118"/>
      <c r="C5" s="119"/>
      <c r="D5" s="120"/>
      <c r="E5" s="103" t="str">
        <f>IF(E6="","",IF(E6=G6,"△",IF(E6&gt;G6,"○","×")))</f>
        <v/>
      </c>
      <c r="F5" s="104"/>
      <c r="G5" s="105"/>
      <c r="H5" s="103" t="str">
        <f>IF(H6="","",IF(H6=J6,"△",IF(H6&gt;J6,"○","×")))</f>
        <v/>
      </c>
      <c r="I5" s="104"/>
      <c r="J5" s="105"/>
      <c r="K5" s="124">
        <f>COUNTIF(B5:J5,"○")*3+COUNTIF(B5:J5,"△")*1</f>
        <v>0</v>
      </c>
      <c r="L5" s="125"/>
      <c r="M5" s="126"/>
      <c r="N5" s="124">
        <f>Q5-R5</f>
        <v>0</v>
      </c>
      <c r="O5" s="125"/>
      <c r="P5" s="126"/>
      <c r="Q5" s="99">
        <f>E6+H6</f>
        <v>0</v>
      </c>
      <c r="R5" s="99">
        <f>G6+J6</f>
        <v>0</v>
      </c>
      <c r="S5" s="100"/>
      <c r="V5" s="116" t="s">
        <v>109</v>
      </c>
      <c r="W5" s="118"/>
      <c r="X5" s="119"/>
      <c r="Y5" s="120"/>
      <c r="Z5" s="103" t="str">
        <f>IF(Z6="","",IF(Z6=AB6,"△",IF(Z6&gt;AB6,"○","×")))</f>
        <v/>
      </c>
      <c r="AA5" s="104"/>
      <c r="AB5" s="105"/>
      <c r="AC5" s="103" t="str">
        <f>IF(AC6="","",IF(AC6=AE6,"△",IF(AC6&gt;AE6,"○","×")))</f>
        <v/>
      </c>
      <c r="AD5" s="104"/>
      <c r="AE5" s="105"/>
      <c r="AF5" s="124">
        <f>COUNTIF(W5:AE5,"○")*3+COUNTIF(W5:AE5,"△")*1</f>
        <v>0</v>
      </c>
      <c r="AG5" s="125"/>
      <c r="AH5" s="126"/>
      <c r="AI5" s="124">
        <f>AL5-AM5</f>
        <v>0</v>
      </c>
      <c r="AJ5" s="125"/>
      <c r="AK5" s="126"/>
      <c r="AL5" s="99">
        <f>Z6+AC6</f>
        <v>0</v>
      </c>
      <c r="AM5" s="99">
        <f>AB6+AE6</f>
        <v>0</v>
      </c>
      <c r="AN5" s="100"/>
    </row>
    <row r="6" spans="1:41" ht="13.5" customHeight="1">
      <c r="A6" s="117"/>
      <c r="B6" s="121"/>
      <c r="C6" s="122"/>
      <c r="D6" s="123"/>
      <c r="E6" s="27"/>
      <c r="F6" s="28" t="s">
        <v>79</v>
      </c>
      <c r="G6" s="29"/>
      <c r="H6" s="27"/>
      <c r="I6" s="28" t="s">
        <v>79</v>
      </c>
      <c r="J6" s="29"/>
      <c r="K6" s="127"/>
      <c r="L6" s="128"/>
      <c r="M6" s="129"/>
      <c r="N6" s="127"/>
      <c r="O6" s="128"/>
      <c r="P6" s="129"/>
      <c r="Q6" s="100"/>
      <c r="R6" s="100"/>
      <c r="S6" s="101"/>
      <c r="V6" s="117"/>
      <c r="W6" s="121"/>
      <c r="X6" s="122"/>
      <c r="Y6" s="123"/>
      <c r="Z6" s="27"/>
      <c r="AA6" s="28" t="s">
        <v>79</v>
      </c>
      <c r="AB6" s="29"/>
      <c r="AC6" s="27"/>
      <c r="AD6" s="28" t="s">
        <v>79</v>
      </c>
      <c r="AE6" s="29"/>
      <c r="AF6" s="127"/>
      <c r="AG6" s="128"/>
      <c r="AH6" s="129"/>
      <c r="AI6" s="127"/>
      <c r="AJ6" s="128"/>
      <c r="AK6" s="129"/>
      <c r="AL6" s="100"/>
      <c r="AM6" s="100"/>
      <c r="AN6" s="101"/>
    </row>
    <row r="7" spans="1:41" ht="13.5" customHeight="1">
      <c r="A7" s="116" t="s">
        <v>111</v>
      </c>
      <c r="B7" s="131" t="str">
        <f>IF(B8="","",IF(B8=D8,"△",IF(B8&gt;D8,"○","×")))</f>
        <v/>
      </c>
      <c r="C7" s="131"/>
      <c r="D7" s="132"/>
      <c r="E7" s="118"/>
      <c r="F7" s="119"/>
      <c r="G7" s="120"/>
      <c r="H7" s="130" t="str">
        <f>IF(H8="","",IF(H8=J8,"△",IF(H8&gt;J8,"○","×")))</f>
        <v/>
      </c>
      <c r="I7" s="131"/>
      <c r="J7" s="132"/>
      <c r="K7" s="124">
        <f>COUNTIF(B7:J7,"○")*3+COUNTIF(B7:J7,"△")*1</f>
        <v>0</v>
      </c>
      <c r="L7" s="125"/>
      <c r="M7" s="126"/>
      <c r="N7" s="124">
        <f t="shared" ref="N7" si="0">Q7-R7</f>
        <v>0</v>
      </c>
      <c r="O7" s="125"/>
      <c r="P7" s="126"/>
      <c r="Q7" s="99">
        <f>H8+G6</f>
        <v>0</v>
      </c>
      <c r="R7" s="99">
        <f>E6+J8</f>
        <v>0</v>
      </c>
      <c r="S7" s="101"/>
      <c r="V7" s="116" t="s">
        <v>108</v>
      </c>
      <c r="W7" s="131" t="str">
        <f>IF(W8="","",IF(W8=Y8,"△",IF(W8&gt;Y8,"○","×")))</f>
        <v/>
      </c>
      <c r="X7" s="131"/>
      <c r="Y7" s="132"/>
      <c r="Z7" s="118"/>
      <c r="AA7" s="119"/>
      <c r="AB7" s="120"/>
      <c r="AC7" s="130" t="str">
        <f>IF(AC8="","",IF(AC8=AE8,"△",IF(AC8&gt;AE8,"○","×")))</f>
        <v/>
      </c>
      <c r="AD7" s="131"/>
      <c r="AE7" s="132"/>
      <c r="AF7" s="124">
        <f>COUNTIF(W7:AE7,"○")*3+COUNTIF(W7:AE7,"△")*1</f>
        <v>0</v>
      </c>
      <c r="AG7" s="125"/>
      <c r="AH7" s="126"/>
      <c r="AI7" s="124">
        <f t="shared" ref="AI7" si="1">AL7-AM7</f>
        <v>0</v>
      </c>
      <c r="AJ7" s="125"/>
      <c r="AK7" s="126"/>
      <c r="AL7" s="99">
        <f>AC8+AB6</f>
        <v>0</v>
      </c>
      <c r="AM7" s="99">
        <f>Z6+AE8</f>
        <v>0</v>
      </c>
      <c r="AN7" s="101"/>
    </row>
    <row r="8" spans="1:41" ht="13.5" customHeight="1">
      <c r="A8" s="117"/>
      <c r="B8" s="28" t="str">
        <f>IF(G6="","",G6)</f>
        <v/>
      </c>
      <c r="C8" s="28" t="s">
        <v>79</v>
      </c>
      <c r="D8" s="31" t="str">
        <f>IF(E6="","",E6)</f>
        <v/>
      </c>
      <c r="E8" s="121"/>
      <c r="F8" s="122"/>
      <c r="G8" s="123"/>
      <c r="H8" s="27"/>
      <c r="I8" s="28" t="s">
        <v>79</v>
      </c>
      <c r="J8" s="29"/>
      <c r="K8" s="127"/>
      <c r="L8" s="128"/>
      <c r="M8" s="129"/>
      <c r="N8" s="127"/>
      <c r="O8" s="128"/>
      <c r="P8" s="129"/>
      <c r="Q8" s="100"/>
      <c r="R8" s="100"/>
      <c r="S8" s="101"/>
      <c r="V8" s="117"/>
      <c r="W8" s="28" t="str">
        <f>IF(AB6="","",AB6)</f>
        <v/>
      </c>
      <c r="X8" s="28" t="s">
        <v>79</v>
      </c>
      <c r="Y8" s="31" t="str">
        <f>IF(Z6="","",Z6)</f>
        <v/>
      </c>
      <c r="Z8" s="121"/>
      <c r="AA8" s="122"/>
      <c r="AB8" s="123"/>
      <c r="AC8" s="27"/>
      <c r="AD8" s="28" t="s">
        <v>79</v>
      </c>
      <c r="AE8" s="29"/>
      <c r="AF8" s="127"/>
      <c r="AG8" s="128"/>
      <c r="AH8" s="129"/>
      <c r="AI8" s="127"/>
      <c r="AJ8" s="128"/>
      <c r="AK8" s="129"/>
      <c r="AL8" s="100"/>
      <c r="AM8" s="100"/>
      <c r="AN8" s="101"/>
    </row>
    <row r="9" spans="1:41" ht="13.5" customHeight="1">
      <c r="A9" s="116" t="s">
        <v>71</v>
      </c>
      <c r="B9" s="131" t="str">
        <f>IF(B10="","",IF(B10=D10,"△",IF(B10&gt;D10,"○","×")))</f>
        <v/>
      </c>
      <c r="C9" s="131"/>
      <c r="D9" s="132"/>
      <c r="E9" s="130" t="str">
        <f>IF(E10="","",IF(E10=G10,"△",IF(E10&gt;G10,"○","×")))</f>
        <v/>
      </c>
      <c r="F9" s="131"/>
      <c r="G9" s="132"/>
      <c r="H9" s="118"/>
      <c r="I9" s="119"/>
      <c r="J9" s="120"/>
      <c r="K9" s="124">
        <f>COUNTIF(B9:J9,"○")*3+COUNTIF(B9:J9,"△")*1</f>
        <v>0</v>
      </c>
      <c r="L9" s="125"/>
      <c r="M9" s="126"/>
      <c r="N9" s="124">
        <f t="shared" ref="N9" si="2">Q9-R9</f>
        <v>0</v>
      </c>
      <c r="O9" s="125"/>
      <c r="P9" s="126"/>
      <c r="Q9" s="99">
        <f>J6+J8</f>
        <v>0</v>
      </c>
      <c r="R9" s="99">
        <f>H6+H8</f>
        <v>0</v>
      </c>
      <c r="S9" s="101"/>
      <c r="V9" s="116" t="s">
        <v>107</v>
      </c>
      <c r="W9" s="131" t="str">
        <f>IF(W10="","",IF(W10=Y10,"△",IF(W10&gt;Y10,"○","×")))</f>
        <v/>
      </c>
      <c r="X9" s="131"/>
      <c r="Y9" s="132"/>
      <c r="Z9" s="130" t="str">
        <f>IF(Z10="","",IF(Z10=AB10,"△",IF(Z10&gt;AB10,"○","×")))</f>
        <v/>
      </c>
      <c r="AA9" s="131"/>
      <c r="AB9" s="132"/>
      <c r="AC9" s="118"/>
      <c r="AD9" s="119"/>
      <c r="AE9" s="120"/>
      <c r="AF9" s="124">
        <f>COUNTIF(W9:AE9,"○")*3+COUNTIF(W9:AE9,"△")*1</f>
        <v>0</v>
      </c>
      <c r="AG9" s="125"/>
      <c r="AH9" s="126"/>
      <c r="AI9" s="124">
        <f t="shared" ref="AI9" si="3">AL9-AM9</f>
        <v>0</v>
      </c>
      <c r="AJ9" s="125"/>
      <c r="AK9" s="126"/>
      <c r="AL9" s="99">
        <f>AE6+AE8</f>
        <v>0</v>
      </c>
      <c r="AM9" s="99">
        <f>AC6+AC8</f>
        <v>0</v>
      </c>
      <c r="AN9" s="101"/>
    </row>
    <row r="10" spans="1:41" ht="13.5" customHeight="1">
      <c r="A10" s="117"/>
      <c r="B10" s="28" t="str">
        <f>IF(J6="","",J6)</f>
        <v/>
      </c>
      <c r="C10" s="28" t="s">
        <v>79</v>
      </c>
      <c r="D10" s="31" t="str">
        <f>IF(H6="","",H6)</f>
        <v/>
      </c>
      <c r="E10" s="30" t="str">
        <f>IF(J8="","",J8)</f>
        <v/>
      </c>
      <c r="F10" s="28" t="s">
        <v>79</v>
      </c>
      <c r="G10" s="31" t="str">
        <f>IF(H8="","",H8)</f>
        <v/>
      </c>
      <c r="H10" s="121"/>
      <c r="I10" s="122"/>
      <c r="J10" s="123"/>
      <c r="K10" s="127"/>
      <c r="L10" s="128"/>
      <c r="M10" s="129"/>
      <c r="N10" s="127"/>
      <c r="O10" s="128"/>
      <c r="P10" s="129"/>
      <c r="Q10" s="100"/>
      <c r="R10" s="100"/>
      <c r="S10" s="101"/>
      <c r="V10" s="117"/>
      <c r="W10" s="28" t="str">
        <f>IF(AE6="","",AE6)</f>
        <v/>
      </c>
      <c r="X10" s="28" t="s">
        <v>79</v>
      </c>
      <c r="Y10" s="31" t="str">
        <f>IF(AC6="","",AC6)</f>
        <v/>
      </c>
      <c r="Z10" s="30" t="str">
        <f>IF(AE8="","",AE8)</f>
        <v/>
      </c>
      <c r="AA10" s="28" t="s">
        <v>79</v>
      </c>
      <c r="AB10" s="31" t="str">
        <f>IF(AC8="","",AC8)</f>
        <v/>
      </c>
      <c r="AC10" s="121"/>
      <c r="AD10" s="122"/>
      <c r="AE10" s="123"/>
      <c r="AF10" s="127"/>
      <c r="AG10" s="128"/>
      <c r="AH10" s="129"/>
      <c r="AI10" s="127"/>
      <c r="AJ10" s="128"/>
      <c r="AK10" s="129"/>
      <c r="AL10" s="100"/>
      <c r="AM10" s="100"/>
      <c r="AN10" s="101"/>
    </row>
    <row r="11" spans="1:41" ht="20" customHeight="1">
      <c r="A11" s="25"/>
      <c r="B11" s="102"/>
      <c r="C11" s="102"/>
      <c r="D11" s="102"/>
      <c r="E11" s="102"/>
      <c r="F11" s="168"/>
      <c r="G11" s="104"/>
      <c r="H11" s="104"/>
      <c r="I11" s="104"/>
      <c r="J11" s="104"/>
      <c r="K11" s="25"/>
      <c r="L11" s="104"/>
      <c r="M11" s="104"/>
      <c r="N11" s="104"/>
      <c r="O11" s="104"/>
      <c r="P11" s="104"/>
      <c r="Q11" s="25"/>
      <c r="R11" s="25"/>
      <c r="S11" s="25"/>
      <c r="T11" s="25"/>
      <c r="U11" s="25"/>
      <c r="V11" s="25"/>
      <c r="W11" s="102"/>
      <c r="X11" s="102"/>
      <c r="Y11" s="102"/>
      <c r="Z11" s="102"/>
      <c r="AA11" s="168"/>
      <c r="AB11" s="104"/>
      <c r="AC11" s="104"/>
      <c r="AD11" s="104"/>
      <c r="AE11" s="104"/>
      <c r="AF11" s="25"/>
      <c r="AG11" s="104"/>
      <c r="AH11" s="104"/>
      <c r="AI11" s="104"/>
      <c r="AJ11" s="104"/>
      <c r="AK11" s="104"/>
      <c r="AL11" s="25"/>
      <c r="AM11" s="25"/>
      <c r="AN11" s="25"/>
      <c r="AO11" s="25"/>
    </row>
    <row r="12" spans="1:41" ht="20" customHeight="1">
      <c r="A12" s="25" t="s">
        <v>81</v>
      </c>
      <c r="B12" s="104" t="str">
        <f>A5</f>
        <v>せたな</v>
      </c>
      <c r="C12" s="104"/>
      <c r="D12" s="104"/>
      <c r="E12" s="104"/>
      <c r="F12" s="104" t="str">
        <f>A7</f>
        <v>函館西部</v>
      </c>
      <c r="G12" s="104"/>
      <c r="H12" s="104"/>
      <c r="I12" s="104"/>
      <c r="J12" s="25"/>
      <c r="K12" s="25"/>
      <c r="L12" s="168" t="s">
        <v>83</v>
      </c>
      <c r="M12" s="104"/>
      <c r="N12" s="104"/>
      <c r="O12" s="104"/>
      <c r="P12" s="104"/>
      <c r="Q12" s="25"/>
      <c r="R12" s="25"/>
      <c r="S12" s="25"/>
      <c r="T12" s="25"/>
      <c r="U12" s="25"/>
      <c r="V12" s="25" t="s">
        <v>81</v>
      </c>
      <c r="W12" s="104" t="str">
        <f>V5</f>
        <v>グランツ</v>
      </c>
      <c r="X12" s="104"/>
      <c r="Y12" s="104"/>
      <c r="Z12" s="104"/>
      <c r="AA12" s="104" t="str">
        <f>V7</f>
        <v>ＭＡＴ</v>
      </c>
      <c r="AB12" s="104"/>
      <c r="AC12" s="104"/>
      <c r="AD12" s="104"/>
      <c r="AE12" s="25"/>
      <c r="AF12" s="25"/>
      <c r="AG12" s="168" t="s">
        <v>83</v>
      </c>
      <c r="AH12" s="104"/>
      <c r="AI12" s="104"/>
      <c r="AJ12" s="104"/>
      <c r="AK12" s="104"/>
      <c r="AL12" s="25"/>
      <c r="AM12" s="25"/>
      <c r="AN12" s="25"/>
      <c r="AO12" s="25"/>
    </row>
    <row r="13" spans="1:41" ht="20" customHeight="1">
      <c r="A13" s="25"/>
      <c r="B13" s="104" t="str">
        <f>A9</f>
        <v>AVENDA FC U12</v>
      </c>
      <c r="C13" s="104"/>
      <c r="D13" s="104"/>
      <c r="E13" s="104"/>
      <c r="F13" s="104"/>
      <c r="G13" s="104"/>
      <c r="H13" s="104"/>
      <c r="I13" s="104"/>
      <c r="J13" s="25"/>
      <c r="K13" s="25"/>
      <c r="L13" s="168" t="s">
        <v>99</v>
      </c>
      <c r="M13" s="104"/>
      <c r="N13" s="104"/>
      <c r="O13" s="104"/>
      <c r="P13" s="104"/>
      <c r="Q13" s="25"/>
      <c r="R13" s="25"/>
      <c r="S13" s="25"/>
      <c r="T13" s="25"/>
      <c r="U13" s="25"/>
      <c r="V13" s="25"/>
      <c r="W13" s="104" t="str">
        <f>V9</f>
        <v>鷲の木</v>
      </c>
      <c r="X13" s="104"/>
      <c r="Y13" s="104"/>
      <c r="Z13" s="104"/>
      <c r="AA13" s="104"/>
      <c r="AB13" s="104"/>
      <c r="AC13" s="104"/>
      <c r="AD13" s="104"/>
      <c r="AE13" s="25"/>
      <c r="AF13" s="25"/>
      <c r="AG13" s="168" t="s">
        <v>99</v>
      </c>
      <c r="AH13" s="104"/>
      <c r="AI13" s="104"/>
      <c r="AJ13" s="104"/>
      <c r="AK13" s="104"/>
      <c r="AL13" s="25"/>
      <c r="AM13" s="25"/>
      <c r="AN13" s="25"/>
      <c r="AO13" s="25"/>
    </row>
    <row r="14" spans="1:41" ht="20" customHeight="1">
      <c r="A14" s="162" t="s">
        <v>98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25"/>
      <c r="R14" s="25"/>
      <c r="S14" s="25"/>
      <c r="T14" s="25"/>
      <c r="V14" s="162" t="s">
        <v>98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25"/>
      <c r="AM14" s="25"/>
      <c r="AN14" s="25"/>
      <c r="AO14" s="25"/>
    </row>
    <row r="15" spans="1:41" ht="24" customHeight="1">
      <c r="A15" s="32"/>
      <c r="B15" s="163" t="s">
        <v>84</v>
      </c>
      <c r="C15" s="164"/>
      <c r="D15" s="164"/>
      <c r="E15" s="165"/>
      <c r="F15" s="166" t="s">
        <v>85</v>
      </c>
      <c r="G15" s="166"/>
      <c r="H15" s="166"/>
      <c r="I15" s="166"/>
      <c r="J15" s="166" t="s">
        <v>86</v>
      </c>
      <c r="K15" s="166"/>
      <c r="L15" s="166"/>
      <c r="M15" s="166" t="s">
        <v>85</v>
      </c>
      <c r="N15" s="166"/>
      <c r="O15" s="166"/>
      <c r="P15" s="167"/>
      <c r="Q15" s="152" t="s">
        <v>87</v>
      </c>
      <c r="R15" s="153"/>
      <c r="S15" s="154" t="s">
        <v>87</v>
      </c>
      <c r="T15" s="155"/>
      <c r="V15" s="32"/>
      <c r="W15" s="163" t="s">
        <v>84</v>
      </c>
      <c r="X15" s="164"/>
      <c r="Y15" s="164"/>
      <c r="Z15" s="165"/>
      <c r="AA15" s="166" t="s">
        <v>85</v>
      </c>
      <c r="AB15" s="166"/>
      <c r="AC15" s="166"/>
      <c r="AD15" s="166"/>
      <c r="AE15" s="166" t="s">
        <v>86</v>
      </c>
      <c r="AF15" s="166"/>
      <c r="AG15" s="166"/>
      <c r="AH15" s="166" t="s">
        <v>85</v>
      </c>
      <c r="AI15" s="166"/>
      <c r="AJ15" s="166"/>
      <c r="AK15" s="167"/>
      <c r="AL15" s="152" t="s">
        <v>87</v>
      </c>
      <c r="AM15" s="153"/>
      <c r="AN15" s="154" t="s">
        <v>87</v>
      </c>
      <c r="AO15" s="155"/>
    </row>
    <row r="16" spans="1:41" ht="24" customHeight="1">
      <c r="A16" s="33" t="s">
        <v>88</v>
      </c>
      <c r="B16" s="156">
        <v>0.41666666666666669</v>
      </c>
      <c r="C16" s="156"/>
      <c r="D16" s="156"/>
      <c r="E16" s="156"/>
      <c r="F16" s="157" t="str">
        <f>A5</f>
        <v>せたな</v>
      </c>
      <c r="G16" s="158"/>
      <c r="H16" s="158"/>
      <c r="I16" s="158"/>
      <c r="J16" s="159" t="s">
        <v>86</v>
      </c>
      <c r="K16" s="159"/>
      <c r="L16" s="159"/>
      <c r="M16" s="158" t="str">
        <f>A7</f>
        <v>函館西部</v>
      </c>
      <c r="N16" s="158"/>
      <c r="O16" s="158"/>
      <c r="P16" s="160"/>
      <c r="Q16" s="161" t="str">
        <f>A9</f>
        <v>AVENDA FC U12</v>
      </c>
      <c r="R16" s="161"/>
      <c r="S16" s="161" t="str">
        <f>V5</f>
        <v>グランツ</v>
      </c>
      <c r="T16" s="161"/>
      <c r="V16" s="33" t="s">
        <v>88</v>
      </c>
      <c r="W16" s="156">
        <v>0.54861111111111116</v>
      </c>
      <c r="X16" s="156"/>
      <c r="Y16" s="156"/>
      <c r="Z16" s="156"/>
      <c r="AA16" s="157" t="str">
        <f>V5</f>
        <v>グランツ</v>
      </c>
      <c r="AB16" s="158"/>
      <c r="AC16" s="158"/>
      <c r="AD16" s="158"/>
      <c r="AE16" s="159" t="s">
        <v>86</v>
      </c>
      <c r="AF16" s="159"/>
      <c r="AG16" s="159"/>
      <c r="AH16" s="158" t="str">
        <f>V7</f>
        <v>ＭＡＴ</v>
      </c>
      <c r="AI16" s="158"/>
      <c r="AJ16" s="158"/>
      <c r="AK16" s="160"/>
      <c r="AL16" s="161" t="str">
        <f>V9</f>
        <v>鷲の木</v>
      </c>
      <c r="AM16" s="161"/>
      <c r="AN16" s="161" t="str">
        <f>A5</f>
        <v>せたな</v>
      </c>
      <c r="AO16" s="161"/>
    </row>
    <row r="17" spans="1:41" ht="24" customHeight="1">
      <c r="A17" s="34"/>
      <c r="B17" s="139"/>
      <c r="C17" s="139"/>
      <c r="D17" s="139"/>
      <c r="E17" s="139"/>
      <c r="F17" s="141" t="s">
        <v>104</v>
      </c>
      <c r="G17" s="142"/>
      <c r="H17" s="142"/>
      <c r="I17" s="142"/>
      <c r="J17" s="142"/>
      <c r="K17" s="142"/>
      <c r="L17" s="142"/>
      <c r="M17" s="142"/>
      <c r="N17" s="142"/>
      <c r="O17" s="142"/>
      <c r="P17" s="143"/>
      <c r="Q17" s="140"/>
      <c r="R17" s="140"/>
      <c r="S17" s="140"/>
      <c r="T17" s="140"/>
      <c r="V17" s="34"/>
      <c r="W17" s="139"/>
      <c r="X17" s="139"/>
      <c r="Y17" s="139"/>
      <c r="Z17" s="139"/>
      <c r="AA17" s="141" t="s">
        <v>103</v>
      </c>
      <c r="AB17" s="142"/>
      <c r="AC17" s="142"/>
      <c r="AD17" s="142"/>
      <c r="AE17" s="142"/>
      <c r="AF17" s="142"/>
      <c r="AG17" s="142"/>
      <c r="AH17" s="142"/>
      <c r="AI17" s="142"/>
      <c r="AJ17" s="142"/>
      <c r="AK17" s="143"/>
      <c r="AL17" s="140"/>
      <c r="AM17" s="140"/>
      <c r="AN17" s="140"/>
      <c r="AO17" s="140"/>
    </row>
    <row r="18" spans="1:41" ht="24" customHeight="1">
      <c r="A18" s="35" t="s">
        <v>89</v>
      </c>
      <c r="B18" s="144">
        <v>0.4513888888888889</v>
      </c>
      <c r="C18" s="144"/>
      <c r="D18" s="144"/>
      <c r="E18" s="144"/>
      <c r="F18" s="145" t="str">
        <f>A5</f>
        <v>せたな</v>
      </c>
      <c r="G18" s="146"/>
      <c r="H18" s="146"/>
      <c r="I18" s="146"/>
      <c r="J18" s="147"/>
      <c r="K18" s="147"/>
      <c r="L18" s="147"/>
      <c r="M18" s="146" t="str">
        <f>A9</f>
        <v>AVENDA FC U12</v>
      </c>
      <c r="N18" s="146"/>
      <c r="O18" s="146"/>
      <c r="P18" s="148"/>
      <c r="Q18" s="149" t="str">
        <f>A7</f>
        <v>函館西部</v>
      </c>
      <c r="R18" s="145"/>
      <c r="S18" s="150" t="str">
        <f>V7</f>
        <v>ＭＡＴ</v>
      </c>
      <c r="T18" s="151"/>
      <c r="V18" s="35" t="s">
        <v>89</v>
      </c>
      <c r="W18" s="144">
        <v>0.58333333333333337</v>
      </c>
      <c r="X18" s="144"/>
      <c r="Y18" s="144"/>
      <c r="Z18" s="144"/>
      <c r="AA18" s="145" t="str">
        <f>V5</f>
        <v>グランツ</v>
      </c>
      <c r="AB18" s="146"/>
      <c r="AC18" s="146"/>
      <c r="AD18" s="146"/>
      <c r="AE18" s="147"/>
      <c r="AF18" s="147"/>
      <c r="AG18" s="147"/>
      <c r="AH18" s="146" t="str">
        <f>V9</f>
        <v>鷲の木</v>
      </c>
      <c r="AI18" s="146"/>
      <c r="AJ18" s="146"/>
      <c r="AK18" s="148"/>
      <c r="AL18" s="149" t="str">
        <f>V7</f>
        <v>ＭＡＴ</v>
      </c>
      <c r="AM18" s="145"/>
      <c r="AN18" s="150" t="str">
        <f>A7</f>
        <v>函館西部</v>
      </c>
      <c r="AO18" s="151"/>
    </row>
    <row r="19" spans="1:41" ht="24" customHeight="1">
      <c r="A19" s="34"/>
      <c r="B19" s="139"/>
      <c r="C19" s="139"/>
      <c r="D19" s="139"/>
      <c r="E19" s="139"/>
      <c r="F19" s="141" t="s">
        <v>103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3"/>
      <c r="Q19" s="140"/>
      <c r="R19" s="140"/>
      <c r="S19" s="140"/>
      <c r="T19" s="140"/>
      <c r="V19" s="34"/>
      <c r="W19" s="139"/>
      <c r="X19" s="139"/>
      <c r="Y19" s="139"/>
      <c r="Z19" s="139"/>
      <c r="AA19" s="141" t="s">
        <v>103</v>
      </c>
      <c r="AB19" s="142"/>
      <c r="AC19" s="142"/>
      <c r="AD19" s="142"/>
      <c r="AE19" s="142"/>
      <c r="AF19" s="142"/>
      <c r="AG19" s="142"/>
      <c r="AH19" s="142"/>
      <c r="AI19" s="142"/>
      <c r="AJ19" s="142"/>
      <c r="AK19" s="143"/>
      <c r="AL19" s="140"/>
      <c r="AM19" s="140"/>
      <c r="AN19" s="140"/>
      <c r="AO19" s="140"/>
    </row>
    <row r="20" spans="1:41" ht="24" customHeight="1">
      <c r="A20" s="37" t="s">
        <v>90</v>
      </c>
      <c r="B20" s="133">
        <v>0.4861111111111111</v>
      </c>
      <c r="C20" s="133"/>
      <c r="D20" s="133"/>
      <c r="E20" s="133"/>
      <c r="F20" s="134" t="str">
        <f>A7</f>
        <v>函館西部</v>
      </c>
      <c r="G20" s="135"/>
      <c r="H20" s="135"/>
      <c r="I20" s="135"/>
      <c r="J20" s="136" t="s">
        <v>86</v>
      </c>
      <c r="K20" s="136"/>
      <c r="L20" s="136"/>
      <c r="M20" s="135" t="str">
        <f>A9</f>
        <v>AVENDA FC U12</v>
      </c>
      <c r="N20" s="135"/>
      <c r="O20" s="135"/>
      <c r="P20" s="137"/>
      <c r="Q20" s="138" t="str">
        <f>A5</f>
        <v>せたな</v>
      </c>
      <c r="R20" s="138"/>
      <c r="S20" s="138" t="str">
        <f>V9</f>
        <v>鷲の木</v>
      </c>
      <c r="T20" s="138"/>
      <c r="V20" s="37" t="s">
        <v>90</v>
      </c>
      <c r="W20" s="133">
        <v>0.61805555555555558</v>
      </c>
      <c r="X20" s="133"/>
      <c r="Y20" s="133"/>
      <c r="Z20" s="133"/>
      <c r="AA20" s="134" t="str">
        <f>V7</f>
        <v>ＭＡＴ</v>
      </c>
      <c r="AB20" s="135"/>
      <c r="AC20" s="135"/>
      <c r="AD20" s="135"/>
      <c r="AE20" s="136" t="s">
        <v>86</v>
      </c>
      <c r="AF20" s="136"/>
      <c r="AG20" s="136"/>
      <c r="AH20" s="135" t="str">
        <f>V9</f>
        <v>鷲の木</v>
      </c>
      <c r="AI20" s="135"/>
      <c r="AJ20" s="135"/>
      <c r="AK20" s="137"/>
      <c r="AL20" s="138" t="str">
        <f>V5</f>
        <v>グランツ</v>
      </c>
      <c r="AM20" s="138"/>
      <c r="AN20" s="138" t="str">
        <f>A9</f>
        <v>AVENDA FC U12</v>
      </c>
      <c r="AO20" s="138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2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F48-C465-486A-A807-486BBCD337EB}">
  <dimension ref="A1:AO24"/>
  <sheetViews>
    <sheetView tabSelected="1" view="pageBreakPreview" zoomScale="80" zoomScaleNormal="120" zoomScaleSheetLayoutView="80" zoomScalePageLayoutView="120" workbookViewId="0">
      <selection activeCell="AA13" sqref="AA13:AE13"/>
    </sheetView>
  </sheetViews>
  <sheetFormatPr baseColWidth="10" defaultColWidth="8.83203125" defaultRowHeight="14"/>
  <cols>
    <col min="1" max="1" width="10.6640625" style="24" bestFit="1" customWidth="1"/>
    <col min="2" max="2" width="2.83203125" style="24" customWidth="1"/>
    <col min="3" max="3" width="2.83203125" style="36" customWidth="1"/>
    <col min="4" max="16" width="2.83203125" style="24" customWidth="1"/>
    <col min="17" max="20" width="7.1640625" style="24" customWidth="1"/>
    <col min="21" max="21" width="2.5" style="24" customWidth="1"/>
    <col min="22" max="22" width="10.6640625" style="24" bestFit="1" customWidth="1"/>
    <col min="23" max="23" width="2.83203125" style="24" customWidth="1"/>
    <col min="24" max="24" width="2.83203125" style="36" customWidth="1"/>
    <col min="25" max="37" width="2.83203125" style="24" customWidth="1"/>
    <col min="38" max="41" width="7.1640625" style="24" customWidth="1"/>
    <col min="42" max="16384" width="8.83203125" style="24"/>
  </cols>
  <sheetData>
    <row r="1" spans="1:41" ht="29" customHeight="1">
      <c r="A1" s="169" t="s">
        <v>91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23"/>
      <c r="V1" s="169" t="s">
        <v>91</v>
      </c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27" customHeight="1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>
      <c r="A3" s="170" t="s">
        <v>4</v>
      </c>
      <c r="B3" s="106" t="str">
        <f>A5</f>
        <v>AVENDA 2ｎｄ</v>
      </c>
      <c r="C3" s="107"/>
      <c r="D3" s="108"/>
      <c r="E3" s="106" t="str">
        <f>A7</f>
        <v>サン・スポ3rd</v>
      </c>
      <c r="F3" s="107"/>
      <c r="G3" s="108"/>
      <c r="H3" s="106" t="str">
        <f>A9</f>
        <v>ジュニブルー</v>
      </c>
      <c r="I3" s="107"/>
      <c r="J3" s="108"/>
      <c r="K3" s="106" t="str">
        <f>A11</f>
        <v>プレイフルISE</v>
      </c>
      <c r="L3" s="107"/>
      <c r="M3" s="108"/>
      <c r="N3" s="106" t="s">
        <v>73</v>
      </c>
      <c r="O3" s="107"/>
      <c r="P3" s="108"/>
      <c r="Q3" s="112" t="s">
        <v>74</v>
      </c>
      <c r="R3" s="112" t="s">
        <v>75</v>
      </c>
      <c r="S3" s="112" t="s">
        <v>76</v>
      </c>
      <c r="T3" s="114" t="s">
        <v>77</v>
      </c>
      <c r="U3" s="25"/>
      <c r="V3" s="170" t="s">
        <v>8</v>
      </c>
      <c r="W3" s="106" t="str">
        <f>V5</f>
        <v>七飯</v>
      </c>
      <c r="X3" s="107"/>
      <c r="Y3" s="108"/>
      <c r="Z3" s="106" t="str">
        <f>V7</f>
        <v>サン・スポ</v>
      </c>
      <c r="AA3" s="107"/>
      <c r="AB3" s="108"/>
      <c r="AC3" s="106" t="str">
        <f>V9</f>
        <v>スクール</v>
      </c>
      <c r="AD3" s="107"/>
      <c r="AE3" s="108"/>
      <c r="AF3" s="106" t="str">
        <f>V11</f>
        <v>八幡</v>
      </c>
      <c r="AG3" s="107"/>
      <c r="AH3" s="108"/>
      <c r="AI3" s="106" t="s">
        <v>73</v>
      </c>
      <c r="AJ3" s="107"/>
      <c r="AK3" s="108"/>
      <c r="AL3" s="112" t="s">
        <v>74</v>
      </c>
      <c r="AM3" s="112" t="s">
        <v>75</v>
      </c>
      <c r="AN3" s="112" t="s">
        <v>76</v>
      </c>
      <c r="AO3" s="114" t="s">
        <v>77</v>
      </c>
    </row>
    <row r="4" spans="1:41">
      <c r="A4" s="171"/>
      <c r="B4" s="109"/>
      <c r="C4" s="110"/>
      <c r="D4" s="111"/>
      <c r="E4" s="109"/>
      <c r="F4" s="110"/>
      <c r="G4" s="111"/>
      <c r="H4" s="109"/>
      <c r="I4" s="110"/>
      <c r="J4" s="111"/>
      <c r="K4" s="109"/>
      <c r="L4" s="110"/>
      <c r="M4" s="111"/>
      <c r="N4" s="109"/>
      <c r="O4" s="110"/>
      <c r="P4" s="111"/>
      <c r="Q4" s="113"/>
      <c r="R4" s="113"/>
      <c r="S4" s="113"/>
      <c r="T4" s="115"/>
      <c r="U4" s="25"/>
      <c r="V4" s="171"/>
      <c r="W4" s="109"/>
      <c r="X4" s="110"/>
      <c r="Y4" s="111"/>
      <c r="Z4" s="109"/>
      <c r="AA4" s="110"/>
      <c r="AB4" s="111"/>
      <c r="AC4" s="109"/>
      <c r="AD4" s="110"/>
      <c r="AE4" s="111"/>
      <c r="AF4" s="109"/>
      <c r="AG4" s="110"/>
      <c r="AH4" s="111"/>
      <c r="AI4" s="109"/>
      <c r="AJ4" s="110"/>
      <c r="AK4" s="111"/>
      <c r="AL4" s="113"/>
      <c r="AM4" s="113"/>
      <c r="AN4" s="113"/>
      <c r="AO4" s="115"/>
    </row>
    <row r="5" spans="1:41" ht="13.5" customHeight="1">
      <c r="A5" s="116" t="s">
        <v>133</v>
      </c>
      <c r="B5" s="118"/>
      <c r="C5" s="119"/>
      <c r="D5" s="120"/>
      <c r="E5" s="103" t="str">
        <f>IF(E6="","",IF(E6=G6,"△",IF(E6&gt;G6,"○","×")))</f>
        <v/>
      </c>
      <c r="F5" s="104"/>
      <c r="G5" s="105"/>
      <c r="H5" s="103" t="str">
        <f>IF(H6="","",IF(H6=J6,"△",IF(H6&gt;J6,"○","×")))</f>
        <v/>
      </c>
      <c r="I5" s="104"/>
      <c r="J5" s="105"/>
      <c r="K5" s="103" t="str">
        <f>IF(K6="","",IF(K6=M6,"△",IF(K6&gt;M6,"○","×")))</f>
        <v/>
      </c>
      <c r="L5" s="104"/>
      <c r="M5" s="105"/>
      <c r="N5" s="124">
        <f>COUNTIF(B5:M5,"○")*3+COUNTIF(B5:M5,"△")*1</f>
        <v>0</v>
      </c>
      <c r="O5" s="125"/>
      <c r="P5" s="126"/>
      <c r="Q5" s="99">
        <f>G6+J6+M6</f>
        <v>0</v>
      </c>
      <c r="R5" s="100">
        <f>IB6+E6+H6+K6</f>
        <v>0</v>
      </c>
      <c r="S5" s="100">
        <f>D6+G6+J6+M6</f>
        <v>0</v>
      </c>
      <c r="T5" s="100"/>
      <c r="U5" s="25"/>
      <c r="V5" s="116" t="s">
        <v>127</v>
      </c>
      <c r="W5" s="118"/>
      <c r="X5" s="119"/>
      <c r="Y5" s="120"/>
      <c r="Z5" s="103" t="str">
        <f>IF(Z6="","",IF(Z6=AB6,"△",IF(Z6&gt;AB6,"○","×")))</f>
        <v/>
      </c>
      <c r="AA5" s="104"/>
      <c r="AB5" s="105"/>
      <c r="AC5" s="103" t="str">
        <f>IF(AC6="","",IF(AC6=AE6,"△",IF(AC6&gt;AE6,"○","×")))</f>
        <v/>
      </c>
      <c r="AD5" s="104"/>
      <c r="AE5" s="105"/>
      <c r="AF5" s="103" t="str">
        <f>IF(AF6="","",IF(AF6=AH6,"△",IF(AF6&gt;AH6,"○","×")))</f>
        <v/>
      </c>
      <c r="AG5" s="104"/>
      <c r="AH5" s="105"/>
      <c r="AI5" s="124">
        <f>COUNTIF(W5:AH5,"○")*3+COUNTIF(W5:AH5,"△")*1</f>
        <v>0</v>
      </c>
      <c r="AJ5" s="125"/>
      <c r="AK5" s="126"/>
      <c r="AL5" s="99">
        <f>AB6+AE6+AH6</f>
        <v>0</v>
      </c>
      <c r="AM5" s="100">
        <f>IW6+Z6+AC6+AF6</f>
        <v>0</v>
      </c>
      <c r="AN5" s="100">
        <f>Y6+AB6+AE6+AH6</f>
        <v>0</v>
      </c>
      <c r="AO5" s="100">
        <v>2</v>
      </c>
    </row>
    <row r="6" spans="1:41" ht="13.5" customHeight="1">
      <c r="A6" s="117"/>
      <c r="B6" s="121"/>
      <c r="C6" s="122"/>
      <c r="D6" s="123"/>
      <c r="E6" s="27"/>
      <c r="F6" s="28" t="s">
        <v>79</v>
      </c>
      <c r="G6" s="29"/>
      <c r="H6" s="27"/>
      <c r="I6" s="28" t="s">
        <v>79</v>
      </c>
      <c r="J6" s="29"/>
      <c r="K6" s="27"/>
      <c r="L6" s="28" t="s">
        <v>79</v>
      </c>
      <c r="M6" s="29"/>
      <c r="N6" s="127"/>
      <c r="O6" s="128"/>
      <c r="P6" s="129"/>
      <c r="Q6" s="100"/>
      <c r="R6" s="101"/>
      <c r="S6" s="101"/>
      <c r="T6" s="101"/>
      <c r="U6" s="25"/>
      <c r="V6" s="117"/>
      <c r="W6" s="121"/>
      <c r="X6" s="122"/>
      <c r="Y6" s="123"/>
      <c r="Z6" s="27"/>
      <c r="AA6" s="28" t="s">
        <v>79</v>
      </c>
      <c r="AB6" s="29"/>
      <c r="AC6" s="27"/>
      <c r="AD6" s="28" t="s">
        <v>79</v>
      </c>
      <c r="AE6" s="29"/>
      <c r="AF6" s="27"/>
      <c r="AG6" s="28" t="s">
        <v>79</v>
      </c>
      <c r="AH6" s="29"/>
      <c r="AI6" s="127"/>
      <c r="AJ6" s="128"/>
      <c r="AK6" s="129"/>
      <c r="AL6" s="100"/>
      <c r="AM6" s="101"/>
      <c r="AN6" s="101"/>
      <c r="AO6" s="101"/>
    </row>
    <row r="7" spans="1:41" ht="13.5" customHeight="1">
      <c r="A7" s="116" t="s">
        <v>130</v>
      </c>
      <c r="B7" s="131" t="str">
        <f>IF(B8="","",IF(B8=D8,"△",IF(B8&gt;D8,"○","×")))</f>
        <v/>
      </c>
      <c r="C7" s="131"/>
      <c r="D7" s="132"/>
      <c r="E7" s="118"/>
      <c r="F7" s="119"/>
      <c r="G7" s="120"/>
      <c r="H7" s="130" t="str">
        <f>IF(H8="","",IF(H8=J8,"△",IF(H8&gt;J8,"○","×")))</f>
        <v/>
      </c>
      <c r="I7" s="131"/>
      <c r="J7" s="132"/>
      <c r="K7" s="130" t="str">
        <f>IF(K8="","",IF(K8=M8,"△",IF(K8&gt;M8,"○","×")))</f>
        <v/>
      </c>
      <c r="L7" s="131"/>
      <c r="M7" s="132"/>
      <c r="N7" s="124">
        <f>COUNTIF(B7:M7,"○")*3+COUNTIF(B7:M7,"△")*1</f>
        <v>0</v>
      </c>
      <c r="O7" s="125"/>
      <c r="P7" s="126"/>
      <c r="Q7" s="173">
        <f>IFERROR(R7-S7,"")</f>
        <v>0</v>
      </c>
      <c r="R7" s="100">
        <f>H8+K8+G6</f>
        <v>0</v>
      </c>
      <c r="S7" s="100">
        <f>J8+M8+E6</f>
        <v>0</v>
      </c>
      <c r="T7" s="101"/>
      <c r="U7" s="25"/>
      <c r="V7" s="116" t="s">
        <v>128</v>
      </c>
      <c r="W7" s="131" t="str">
        <f>IF(W8="","",IF(W8=Y8,"△",IF(W8&gt;Y8,"○","×")))</f>
        <v/>
      </c>
      <c r="X7" s="131"/>
      <c r="Y7" s="132"/>
      <c r="Z7" s="118"/>
      <c r="AA7" s="119"/>
      <c r="AB7" s="120"/>
      <c r="AC7" s="130" t="str">
        <f>IF(AC8="","",IF(AC8=AE8,"△",IF(AC8&gt;AE8,"○","×")))</f>
        <v/>
      </c>
      <c r="AD7" s="131"/>
      <c r="AE7" s="132"/>
      <c r="AF7" s="130" t="str">
        <f>IF(AF8="","",IF(AF8=AH8,"△",IF(AF8&gt;AH8,"○","×")))</f>
        <v/>
      </c>
      <c r="AG7" s="131"/>
      <c r="AH7" s="132"/>
      <c r="AI7" s="124">
        <f>COUNTIF(W7:AH7,"○")*3+COUNTIF(W7:AH7,"△")*1</f>
        <v>0</v>
      </c>
      <c r="AJ7" s="125"/>
      <c r="AK7" s="126"/>
      <c r="AL7" s="173">
        <f>IFERROR(AM7-AN7,"")</f>
        <v>0</v>
      </c>
      <c r="AM7" s="100">
        <f>AC8+AF8+AB6</f>
        <v>0</v>
      </c>
      <c r="AN7" s="100">
        <f>AE8+AH8+Z6</f>
        <v>0</v>
      </c>
      <c r="AO7" s="101">
        <v>4</v>
      </c>
    </row>
    <row r="8" spans="1:41" ht="13.5" customHeight="1">
      <c r="A8" s="117"/>
      <c r="B8" s="28" t="str">
        <f>IF(G6="","",G6)</f>
        <v/>
      </c>
      <c r="C8" s="28" t="s">
        <v>79</v>
      </c>
      <c r="D8" s="31" t="str">
        <f>IF(E6="","",E6)</f>
        <v/>
      </c>
      <c r="E8" s="121"/>
      <c r="F8" s="122"/>
      <c r="G8" s="123"/>
      <c r="H8" s="27"/>
      <c r="I8" s="28" t="s">
        <v>79</v>
      </c>
      <c r="J8" s="29"/>
      <c r="K8" s="27"/>
      <c r="L8" s="28" t="s">
        <v>79</v>
      </c>
      <c r="M8" s="29"/>
      <c r="N8" s="127"/>
      <c r="O8" s="128"/>
      <c r="P8" s="129"/>
      <c r="Q8" s="100"/>
      <c r="R8" s="101"/>
      <c r="S8" s="101"/>
      <c r="T8" s="101"/>
      <c r="U8" s="25"/>
      <c r="V8" s="117"/>
      <c r="W8" s="28" t="str">
        <f>IF(AB6="","",AB6)</f>
        <v/>
      </c>
      <c r="X8" s="28" t="s">
        <v>79</v>
      </c>
      <c r="Y8" s="31" t="str">
        <f>IF(Z6="","",Z6)</f>
        <v/>
      </c>
      <c r="Z8" s="121"/>
      <c r="AA8" s="122"/>
      <c r="AB8" s="123"/>
      <c r="AC8" s="27"/>
      <c r="AD8" s="28" t="s">
        <v>79</v>
      </c>
      <c r="AE8" s="29"/>
      <c r="AF8" s="27"/>
      <c r="AG8" s="28" t="s">
        <v>79</v>
      </c>
      <c r="AH8" s="29"/>
      <c r="AI8" s="127"/>
      <c r="AJ8" s="128"/>
      <c r="AK8" s="129"/>
      <c r="AL8" s="100"/>
      <c r="AM8" s="101"/>
      <c r="AN8" s="101"/>
      <c r="AO8" s="101"/>
    </row>
    <row r="9" spans="1:41" ht="13.5" customHeight="1">
      <c r="A9" s="116" t="s">
        <v>131</v>
      </c>
      <c r="B9" s="131" t="str">
        <f>IF(B10="","",IF(B10=D10,"△",IF(B10&gt;D10,"○","×")))</f>
        <v/>
      </c>
      <c r="C9" s="131"/>
      <c r="D9" s="132"/>
      <c r="E9" s="130" t="str">
        <f>IF(E10="","",IF(E10=G10,"△",IF(E10&gt;G10,"○","×")))</f>
        <v/>
      </c>
      <c r="F9" s="131"/>
      <c r="G9" s="132"/>
      <c r="H9" s="118"/>
      <c r="I9" s="119"/>
      <c r="J9" s="120"/>
      <c r="K9" s="130" t="str">
        <f>IF(K10="","",IF(K10=M10,"△",IF(K10&gt;M10,"○","×")))</f>
        <v/>
      </c>
      <c r="L9" s="131"/>
      <c r="M9" s="132"/>
      <c r="N9" s="124">
        <f>COUNTIF(B9:M9,"○")*3+COUNTIF(B9:M9,"△")*1</f>
        <v>0</v>
      </c>
      <c r="O9" s="125"/>
      <c r="P9" s="126"/>
      <c r="Q9" s="173">
        <f>IFERROR(R9-S9,"")</f>
        <v>0</v>
      </c>
      <c r="R9" s="100">
        <f>K10+G6+J8</f>
        <v>0</v>
      </c>
      <c r="S9" s="100">
        <f>M10+H6+H8</f>
        <v>0</v>
      </c>
      <c r="T9" s="101"/>
      <c r="U9" s="25"/>
      <c r="V9" s="116" t="s">
        <v>118</v>
      </c>
      <c r="W9" s="131" t="str">
        <f>IF(W10="","",IF(W10=Y10,"△",IF(W10&gt;Y10,"○","×")))</f>
        <v/>
      </c>
      <c r="X9" s="131"/>
      <c r="Y9" s="132"/>
      <c r="Z9" s="130" t="str">
        <f>IF(Z10="","",IF(Z10=AB10,"△",IF(Z10&gt;AB10,"○","×")))</f>
        <v/>
      </c>
      <c r="AA9" s="131"/>
      <c r="AB9" s="132"/>
      <c r="AC9" s="118"/>
      <c r="AD9" s="119"/>
      <c r="AE9" s="120"/>
      <c r="AF9" s="130" t="str">
        <f>IF(AF10="","",IF(AF10=AH10,"△",IF(AF10&gt;AH10,"○","×")))</f>
        <v/>
      </c>
      <c r="AG9" s="131"/>
      <c r="AH9" s="132"/>
      <c r="AI9" s="124">
        <f>COUNTIF(W9:AH9,"○")*3+COUNTIF(W9:AH9,"△")*1</f>
        <v>0</v>
      </c>
      <c r="AJ9" s="125"/>
      <c r="AK9" s="126"/>
      <c r="AL9" s="173">
        <f>IFERROR(AM9-AN9,"")</f>
        <v>0</v>
      </c>
      <c r="AM9" s="100">
        <f>AF10+AB6+AE8</f>
        <v>0</v>
      </c>
      <c r="AN9" s="100">
        <f>AH10+AC6+AC8</f>
        <v>0</v>
      </c>
      <c r="AO9" s="101">
        <v>1</v>
      </c>
    </row>
    <row r="10" spans="1:41" ht="13.5" customHeight="1">
      <c r="A10" s="117"/>
      <c r="B10" s="28" t="str">
        <f>IF(J6="","",J6)</f>
        <v/>
      </c>
      <c r="C10" s="28" t="s">
        <v>79</v>
      </c>
      <c r="D10" s="31" t="str">
        <f>IF(H6="","",H6)</f>
        <v/>
      </c>
      <c r="E10" s="30" t="str">
        <f>IF(J8="","",J8)</f>
        <v/>
      </c>
      <c r="F10" s="28" t="s">
        <v>79</v>
      </c>
      <c r="G10" s="31" t="str">
        <f>IF(H8="","",H8)</f>
        <v/>
      </c>
      <c r="H10" s="121"/>
      <c r="I10" s="122"/>
      <c r="J10" s="123"/>
      <c r="K10" s="27"/>
      <c r="L10" s="28" t="s">
        <v>79</v>
      </c>
      <c r="M10" s="29"/>
      <c r="N10" s="127"/>
      <c r="O10" s="128"/>
      <c r="P10" s="129"/>
      <c r="Q10" s="100"/>
      <c r="R10" s="101"/>
      <c r="S10" s="101"/>
      <c r="T10" s="101"/>
      <c r="U10" s="25"/>
      <c r="V10" s="117"/>
      <c r="W10" s="28" t="str">
        <f>IF(AE6="","",AE6)</f>
        <v/>
      </c>
      <c r="X10" s="28" t="s">
        <v>79</v>
      </c>
      <c r="Y10" s="31" t="str">
        <f>IF(AC6="","",AC6)</f>
        <v/>
      </c>
      <c r="Z10" s="30" t="str">
        <f>IF(AE8="","",AE8)</f>
        <v/>
      </c>
      <c r="AA10" s="28" t="s">
        <v>79</v>
      </c>
      <c r="AB10" s="31" t="str">
        <f>IF(AC8="","",AC8)</f>
        <v/>
      </c>
      <c r="AC10" s="121"/>
      <c r="AD10" s="122"/>
      <c r="AE10" s="123"/>
      <c r="AF10" s="27"/>
      <c r="AG10" s="28" t="s">
        <v>79</v>
      </c>
      <c r="AH10" s="29"/>
      <c r="AI10" s="127"/>
      <c r="AJ10" s="128"/>
      <c r="AK10" s="129"/>
      <c r="AL10" s="100"/>
      <c r="AM10" s="101"/>
      <c r="AN10" s="101"/>
      <c r="AO10" s="101"/>
    </row>
    <row r="11" spans="1:41" ht="13.5" customHeight="1">
      <c r="A11" s="116" t="s">
        <v>132</v>
      </c>
      <c r="B11" s="131" t="str">
        <f>IF(B12="","",IF(B12=D12,"△",IF(B12&gt;D12,"○","×")))</f>
        <v/>
      </c>
      <c r="C11" s="131"/>
      <c r="D11" s="132"/>
      <c r="E11" s="130" t="str">
        <f>IF(E12="","",IF(E12=G12,"△",IF(E12&gt;G12,"○","×")))</f>
        <v/>
      </c>
      <c r="F11" s="131"/>
      <c r="G11" s="132"/>
      <c r="H11" s="130" t="str">
        <f>IF(H12="","",IF(H12=J12,"△",IF(H12&gt;J12,"○","×")))</f>
        <v/>
      </c>
      <c r="I11" s="131"/>
      <c r="J11" s="132"/>
      <c r="K11" s="118"/>
      <c r="L11" s="119"/>
      <c r="M11" s="120"/>
      <c r="N11" s="124">
        <f>COUNTIF(B11:M11,"○")*3+COUNTIF(B11:M11,"△")*1</f>
        <v>0</v>
      </c>
      <c r="O11" s="125"/>
      <c r="P11" s="126"/>
      <c r="Q11" s="173">
        <f>IFERROR(R11-S11,"")</f>
        <v>0</v>
      </c>
      <c r="R11" s="100">
        <f>M6+J6+G6</f>
        <v>0</v>
      </c>
      <c r="S11" s="100">
        <f>K6+K8+K10</f>
        <v>0</v>
      </c>
      <c r="T11" s="101"/>
      <c r="U11" s="25"/>
      <c r="V11" s="116" t="s">
        <v>129</v>
      </c>
      <c r="W11" s="131" t="str">
        <f>IF(W12="","",IF(W12=Y12,"△",IF(W12&gt;Y12,"○","×")))</f>
        <v/>
      </c>
      <c r="X11" s="131"/>
      <c r="Y11" s="132"/>
      <c r="Z11" s="130" t="str">
        <f>IF(Z12="","",IF(Z12=AB12,"△",IF(Z12&gt;AB12,"○","×")))</f>
        <v/>
      </c>
      <c r="AA11" s="131"/>
      <c r="AB11" s="132"/>
      <c r="AC11" s="130" t="str">
        <f>IF(AC12="","",IF(AC12=AE12,"△",IF(AC12&gt;AE12,"○","×")))</f>
        <v/>
      </c>
      <c r="AD11" s="131"/>
      <c r="AE11" s="132"/>
      <c r="AF11" s="118"/>
      <c r="AG11" s="119"/>
      <c r="AH11" s="120"/>
      <c r="AI11" s="124">
        <f>COUNTIF(W11:AH11,"○")*3+COUNTIF(W11:AH11,"△")*1</f>
        <v>0</v>
      </c>
      <c r="AJ11" s="125"/>
      <c r="AK11" s="126"/>
      <c r="AL11" s="173">
        <f>IFERROR(AM11-AN11,"")</f>
        <v>0</v>
      </c>
      <c r="AM11" s="100">
        <f>AH6+AE6+AB6</f>
        <v>0</v>
      </c>
      <c r="AN11" s="100">
        <f>AF6+AF8+AF10</f>
        <v>0</v>
      </c>
      <c r="AO11" s="101">
        <v>3</v>
      </c>
    </row>
    <row r="12" spans="1:41" ht="13.5" customHeight="1">
      <c r="A12" s="117"/>
      <c r="B12" s="28" t="str">
        <f>IF(M6="","",M6)</f>
        <v/>
      </c>
      <c r="C12" s="28" t="s">
        <v>79</v>
      </c>
      <c r="D12" s="31" t="str">
        <f>IF(K6="","",K6)</f>
        <v/>
      </c>
      <c r="E12" s="30" t="str">
        <f>IF(M8="","",M8)</f>
        <v/>
      </c>
      <c r="F12" s="28" t="s">
        <v>79</v>
      </c>
      <c r="G12" s="31" t="str">
        <f>IF(K8="","",K8)</f>
        <v/>
      </c>
      <c r="H12" s="30" t="str">
        <f>IF(M10="","",M10)</f>
        <v/>
      </c>
      <c r="I12" s="28" t="s">
        <v>79</v>
      </c>
      <c r="J12" s="31" t="str">
        <f>IF(K10="","",K10)</f>
        <v/>
      </c>
      <c r="K12" s="121"/>
      <c r="L12" s="122"/>
      <c r="M12" s="123"/>
      <c r="N12" s="127"/>
      <c r="O12" s="128"/>
      <c r="P12" s="129"/>
      <c r="Q12" s="100"/>
      <c r="R12" s="101"/>
      <c r="S12" s="101"/>
      <c r="T12" s="101"/>
      <c r="U12" s="25"/>
      <c r="V12" s="117"/>
      <c r="W12" s="28" t="str">
        <f>IF(AH6="","",AH6)</f>
        <v/>
      </c>
      <c r="X12" s="28" t="s">
        <v>79</v>
      </c>
      <c r="Y12" s="31" t="str">
        <f>IF(AF6="","",AF6)</f>
        <v/>
      </c>
      <c r="Z12" s="30" t="str">
        <f>IF(AH8="","",AH8)</f>
        <v/>
      </c>
      <c r="AA12" s="28" t="s">
        <v>79</v>
      </c>
      <c r="AB12" s="31" t="str">
        <f>IF(AF8="","",AF8)</f>
        <v/>
      </c>
      <c r="AC12" s="30" t="str">
        <f>IF(AH10="","",AH10)</f>
        <v/>
      </c>
      <c r="AD12" s="28" t="s">
        <v>79</v>
      </c>
      <c r="AE12" s="31" t="str">
        <f>IF(AF10="","",AF10)</f>
        <v/>
      </c>
      <c r="AF12" s="121"/>
      <c r="AG12" s="122"/>
      <c r="AH12" s="123"/>
      <c r="AI12" s="127"/>
      <c r="AJ12" s="128"/>
      <c r="AK12" s="129"/>
      <c r="AL12" s="100"/>
      <c r="AM12" s="101"/>
      <c r="AN12" s="101"/>
      <c r="AO12" s="101"/>
    </row>
    <row r="13" spans="1:41" ht="20" customHeight="1">
      <c r="A13" s="25" t="s">
        <v>81</v>
      </c>
      <c r="B13" s="102" t="s">
        <v>119</v>
      </c>
      <c r="C13" s="102"/>
      <c r="D13" s="102"/>
      <c r="E13" s="102"/>
      <c r="F13" s="168" t="s">
        <v>120</v>
      </c>
      <c r="G13" s="104"/>
      <c r="H13" s="104"/>
      <c r="I13" s="104"/>
      <c r="J13" s="104"/>
      <c r="K13" s="25"/>
      <c r="L13" s="104"/>
      <c r="M13" s="104"/>
      <c r="N13" s="104"/>
      <c r="O13" s="104"/>
      <c r="P13" s="104"/>
      <c r="Q13" s="25"/>
      <c r="R13" s="25"/>
      <c r="S13" s="25"/>
      <c r="T13" s="25"/>
      <c r="U13" s="25"/>
      <c r="V13" s="25" t="s">
        <v>81</v>
      </c>
      <c r="W13" s="102" t="s">
        <v>119</v>
      </c>
      <c r="X13" s="102"/>
      <c r="Y13" s="102"/>
      <c r="Z13" s="102"/>
      <c r="AA13" s="168" t="s">
        <v>122</v>
      </c>
      <c r="AB13" s="104"/>
      <c r="AC13" s="104"/>
      <c r="AD13" s="104"/>
      <c r="AE13" s="104"/>
      <c r="AF13" s="25"/>
      <c r="AG13" s="104"/>
      <c r="AH13" s="104"/>
      <c r="AI13" s="104"/>
      <c r="AJ13" s="104"/>
      <c r="AK13" s="104"/>
      <c r="AL13" s="25"/>
      <c r="AM13" s="25"/>
      <c r="AN13" s="25"/>
      <c r="AO13" s="25"/>
    </row>
    <row r="14" spans="1:41" ht="20" customHeight="1">
      <c r="A14" s="25"/>
      <c r="B14" s="102" t="s">
        <v>121</v>
      </c>
      <c r="C14" s="102"/>
      <c r="D14" s="102"/>
      <c r="E14" s="102"/>
      <c r="F14" s="168" t="s">
        <v>83</v>
      </c>
      <c r="G14" s="104"/>
      <c r="H14" s="104"/>
      <c r="I14" s="104"/>
      <c r="J14" s="104"/>
      <c r="K14" s="25"/>
      <c r="L14" s="104"/>
      <c r="M14" s="104"/>
      <c r="N14" s="104"/>
      <c r="O14" s="104"/>
      <c r="P14" s="104"/>
      <c r="Q14" s="25"/>
      <c r="R14" s="25"/>
      <c r="S14" s="25"/>
      <c r="T14" s="25"/>
      <c r="U14" s="25"/>
      <c r="V14" s="25"/>
      <c r="W14" s="102" t="s">
        <v>121</v>
      </c>
      <c r="X14" s="102"/>
      <c r="Y14" s="102"/>
      <c r="Z14" s="102"/>
      <c r="AA14" s="168" t="s">
        <v>176</v>
      </c>
      <c r="AB14" s="104"/>
      <c r="AC14" s="104"/>
      <c r="AD14" s="104"/>
      <c r="AE14" s="104"/>
      <c r="AF14" s="25"/>
      <c r="AG14" s="104"/>
      <c r="AH14" s="104"/>
      <c r="AI14" s="104"/>
      <c r="AJ14" s="104"/>
      <c r="AK14" s="104"/>
      <c r="AL14" s="25"/>
      <c r="AM14" s="25"/>
      <c r="AN14" s="25"/>
      <c r="AO14" s="25"/>
    </row>
    <row r="15" spans="1:41" ht="20" customHeight="1">
      <c r="A15" s="162" t="s">
        <v>123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25"/>
      <c r="R15" s="25"/>
      <c r="S15" s="25"/>
      <c r="T15" s="25"/>
      <c r="V15" s="162" t="s">
        <v>123</v>
      </c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25"/>
      <c r="AM15" s="25"/>
      <c r="AN15" s="25"/>
      <c r="AO15" s="25"/>
    </row>
    <row r="16" spans="1:41" ht="24" customHeight="1">
      <c r="A16" s="32"/>
      <c r="B16" s="163" t="s">
        <v>84</v>
      </c>
      <c r="C16" s="164"/>
      <c r="D16" s="164"/>
      <c r="E16" s="165"/>
      <c r="F16" s="166" t="s">
        <v>85</v>
      </c>
      <c r="G16" s="166"/>
      <c r="H16" s="166"/>
      <c r="I16" s="166"/>
      <c r="J16" s="166" t="s">
        <v>86</v>
      </c>
      <c r="K16" s="166"/>
      <c r="L16" s="166"/>
      <c r="M16" s="166" t="s">
        <v>85</v>
      </c>
      <c r="N16" s="166"/>
      <c r="O16" s="166"/>
      <c r="P16" s="167"/>
      <c r="Q16" s="152" t="s">
        <v>87</v>
      </c>
      <c r="R16" s="153"/>
      <c r="S16" s="154" t="s">
        <v>87</v>
      </c>
      <c r="T16" s="155"/>
      <c r="V16" s="32"/>
      <c r="W16" s="163" t="s">
        <v>84</v>
      </c>
      <c r="X16" s="164"/>
      <c r="Y16" s="164"/>
      <c r="Z16" s="165"/>
      <c r="AA16" s="166" t="s">
        <v>85</v>
      </c>
      <c r="AB16" s="166"/>
      <c r="AC16" s="166"/>
      <c r="AD16" s="166"/>
      <c r="AE16" s="166" t="s">
        <v>86</v>
      </c>
      <c r="AF16" s="166"/>
      <c r="AG16" s="166"/>
      <c r="AH16" s="166" t="s">
        <v>85</v>
      </c>
      <c r="AI16" s="166"/>
      <c r="AJ16" s="166"/>
      <c r="AK16" s="167"/>
      <c r="AL16" s="152" t="s">
        <v>87</v>
      </c>
      <c r="AM16" s="153"/>
      <c r="AN16" s="154" t="s">
        <v>87</v>
      </c>
      <c r="AO16" s="155"/>
    </row>
    <row r="17" spans="1:41" ht="24" customHeight="1">
      <c r="A17" s="33" t="s">
        <v>88</v>
      </c>
      <c r="B17" s="156">
        <v>0.40972222222222221</v>
      </c>
      <c r="C17" s="156"/>
      <c r="D17" s="156"/>
      <c r="E17" s="156"/>
      <c r="F17" s="157" t="str">
        <f>A5</f>
        <v>AVENDA 2ｎｄ</v>
      </c>
      <c r="G17" s="158"/>
      <c r="H17" s="158"/>
      <c r="I17" s="158"/>
      <c r="J17" s="159" t="s">
        <v>86</v>
      </c>
      <c r="K17" s="159"/>
      <c r="L17" s="159"/>
      <c r="M17" s="158" t="str">
        <f>A7</f>
        <v>サン・スポ3rd</v>
      </c>
      <c r="N17" s="158"/>
      <c r="O17" s="158"/>
      <c r="P17" s="160"/>
      <c r="Q17" s="161" t="str">
        <f>F18</f>
        <v>ジュニブルー</v>
      </c>
      <c r="R17" s="161"/>
      <c r="S17" s="161" t="str">
        <f>M18</f>
        <v>プレイフルISE</v>
      </c>
      <c r="T17" s="161"/>
      <c r="V17" s="33" t="s">
        <v>88</v>
      </c>
      <c r="W17" s="156">
        <v>0.5625</v>
      </c>
      <c r="X17" s="156"/>
      <c r="Y17" s="156"/>
      <c r="Z17" s="156"/>
      <c r="AA17" s="157" t="str">
        <f>V5</f>
        <v>七飯</v>
      </c>
      <c r="AB17" s="158"/>
      <c r="AC17" s="158"/>
      <c r="AD17" s="158"/>
      <c r="AE17" s="159" t="s">
        <v>86</v>
      </c>
      <c r="AF17" s="159"/>
      <c r="AG17" s="159"/>
      <c r="AH17" s="158" t="str">
        <f>V7</f>
        <v>サン・スポ</v>
      </c>
      <c r="AI17" s="158"/>
      <c r="AJ17" s="158"/>
      <c r="AK17" s="160"/>
      <c r="AL17" s="161" t="str">
        <f>AA18</f>
        <v>スクール</v>
      </c>
      <c r="AM17" s="161"/>
      <c r="AN17" s="161" t="str">
        <f>AH18</f>
        <v>八幡</v>
      </c>
      <c r="AO17" s="161"/>
    </row>
    <row r="18" spans="1:41" ht="24" customHeight="1">
      <c r="A18" s="34" t="s">
        <v>89</v>
      </c>
      <c r="B18" s="139">
        <f>B17+TIME(0,25,0)</f>
        <v>0.42708333333333331</v>
      </c>
      <c r="C18" s="139"/>
      <c r="D18" s="139"/>
      <c r="E18" s="139"/>
      <c r="F18" s="141" t="str">
        <f>A9</f>
        <v>ジュニブルー</v>
      </c>
      <c r="G18" s="142"/>
      <c r="H18" s="142"/>
      <c r="I18" s="142"/>
      <c r="J18" s="172" t="s">
        <v>86</v>
      </c>
      <c r="K18" s="172"/>
      <c r="L18" s="172"/>
      <c r="M18" s="142" t="str">
        <f>A11</f>
        <v>プレイフルISE</v>
      </c>
      <c r="N18" s="142"/>
      <c r="O18" s="142"/>
      <c r="P18" s="143"/>
      <c r="Q18" s="140" t="str">
        <f>F17</f>
        <v>AVENDA 2ｎｄ</v>
      </c>
      <c r="R18" s="140"/>
      <c r="S18" s="140" t="str">
        <f>M17</f>
        <v>サン・スポ3rd</v>
      </c>
      <c r="T18" s="140"/>
      <c r="V18" s="34" t="s">
        <v>89</v>
      </c>
      <c r="W18" s="139">
        <f>W17+TIME(0,25,0)</f>
        <v>0.57986111111111116</v>
      </c>
      <c r="X18" s="139"/>
      <c r="Y18" s="139"/>
      <c r="Z18" s="139"/>
      <c r="AA18" s="141" t="str">
        <f>V9</f>
        <v>スクール</v>
      </c>
      <c r="AB18" s="142"/>
      <c r="AC18" s="142"/>
      <c r="AD18" s="142"/>
      <c r="AE18" s="172" t="s">
        <v>86</v>
      </c>
      <c r="AF18" s="172"/>
      <c r="AG18" s="172"/>
      <c r="AH18" s="142" t="str">
        <f>V11</f>
        <v>八幡</v>
      </c>
      <c r="AI18" s="142"/>
      <c r="AJ18" s="142"/>
      <c r="AK18" s="143"/>
      <c r="AL18" s="140" t="str">
        <f>AA17</f>
        <v>七飯</v>
      </c>
      <c r="AM18" s="140"/>
      <c r="AN18" s="140" t="str">
        <f>AH17</f>
        <v>サン・スポ</v>
      </c>
      <c r="AO18" s="140"/>
    </row>
    <row r="19" spans="1:41" ht="24" customHeight="1">
      <c r="A19" s="35"/>
      <c r="B19" s="144"/>
      <c r="C19" s="144"/>
      <c r="D19" s="144"/>
      <c r="E19" s="144"/>
      <c r="F19" s="145"/>
      <c r="G19" s="146"/>
      <c r="H19" s="146"/>
      <c r="I19" s="146"/>
      <c r="J19" s="147"/>
      <c r="K19" s="147"/>
      <c r="L19" s="147"/>
      <c r="M19" s="146"/>
      <c r="N19" s="146"/>
      <c r="O19" s="146"/>
      <c r="P19" s="148"/>
      <c r="Q19" s="149"/>
      <c r="R19" s="145"/>
      <c r="S19" s="150"/>
      <c r="T19" s="151"/>
      <c r="V19" s="35"/>
      <c r="W19" s="144"/>
      <c r="X19" s="144"/>
      <c r="Y19" s="144"/>
      <c r="Z19" s="144"/>
      <c r="AA19" s="145"/>
      <c r="AB19" s="146"/>
      <c r="AC19" s="146"/>
      <c r="AD19" s="146"/>
      <c r="AE19" s="147"/>
      <c r="AF19" s="147"/>
      <c r="AG19" s="147"/>
      <c r="AH19" s="146"/>
      <c r="AI19" s="146"/>
      <c r="AJ19" s="146"/>
      <c r="AK19" s="148"/>
      <c r="AL19" s="149"/>
      <c r="AM19" s="145"/>
      <c r="AN19" s="150"/>
      <c r="AO19" s="151"/>
    </row>
    <row r="20" spans="1:41" ht="24" customHeight="1">
      <c r="A20" s="34" t="s">
        <v>90</v>
      </c>
      <c r="B20" s="139">
        <f>B18+TIME(0,30,0)</f>
        <v>0.44791666666666663</v>
      </c>
      <c r="C20" s="139"/>
      <c r="D20" s="139"/>
      <c r="E20" s="139"/>
      <c r="F20" s="141" t="str">
        <f>A5</f>
        <v>AVENDA 2ｎｄ</v>
      </c>
      <c r="G20" s="142"/>
      <c r="H20" s="142"/>
      <c r="I20" s="142"/>
      <c r="J20" s="172" t="s">
        <v>86</v>
      </c>
      <c r="K20" s="172"/>
      <c r="L20" s="172"/>
      <c r="M20" s="142" t="str">
        <f>A9</f>
        <v>ジュニブルー</v>
      </c>
      <c r="N20" s="142"/>
      <c r="O20" s="142"/>
      <c r="P20" s="143"/>
      <c r="Q20" s="140" t="str">
        <f>F21</f>
        <v>サン・スポ3rd</v>
      </c>
      <c r="R20" s="140"/>
      <c r="S20" s="140" t="str">
        <f>M21</f>
        <v>プレイフルISE</v>
      </c>
      <c r="T20" s="140"/>
      <c r="V20" s="34" t="s">
        <v>90</v>
      </c>
      <c r="W20" s="139">
        <f>W18+TIME(0,30,0)</f>
        <v>0.60069444444444453</v>
      </c>
      <c r="X20" s="139"/>
      <c r="Y20" s="139"/>
      <c r="Z20" s="139"/>
      <c r="AA20" s="141" t="str">
        <f>V5</f>
        <v>七飯</v>
      </c>
      <c r="AB20" s="142"/>
      <c r="AC20" s="142"/>
      <c r="AD20" s="142"/>
      <c r="AE20" s="172" t="s">
        <v>86</v>
      </c>
      <c r="AF20" s="172"/>
      <c r="AG20" s="172"/>
      <c r="AH20" s="142" t="str">
        <f>V9</f>
        <v>スクール</v>
      </c>
      <c r="AI20" s="142"/>
      <c r="AJ20" s="142"/>
      <c r="AK20" s="143"/>
      <c r="AL20" s="140" t="str">
        <f>AA21</f>
        <v>サン・スポ</v>
      </c>
      <c r="AM20" s="140"/>
      <c r="AN20" s="140" t="str">
        <f>AH21</f>
        <v>八幡</v>
      </c>
      <c r="AO20" s="140"/>
    </row>
    <row r="21" spans="1:41" ht="24" customHeight="1">
      <c r="A21" s="35" t="s">
        <v>124</v>
      </c>
      <c r="B21" s="144">
        <f>B20+TIME(0,25,)</f>
        <v>0.46527777777777773</v>
      </c>
      <c r="C21" s="144"/>
      <c r="D21" s="144"/>
      <c r="E21" s="144"/>
      <c r="F21" s="145" t="str">
        <f>A7</f>
        <v>サン・スポ3rd</v>
      </c>
      <c r="G21" s="146"/>
      <c r="H21" s="146"/>
      <c r="I21" s="146"/>
      <c r="J21" s="147" t="s">
        <v>86</v>
      </c>
      <c r="K21" s="147"/>
      <c r="L21" s="147"/>
      <c r="M21" s="146" t="str">
        <f>A11</f>
        <v>プレイフルISE</v>
      </c>
      <c r="N21" s="146"/>
      <c r="O21" s="146"/>
      <c r="P21" s="148"/>
      <c r="Q21" s="149" t="str">
        <f>F20</f>
        <v>AVENDA 2ｎｄ</v>
      </c>
      <c r="R21" s="149"/>
      <c r="S21" s="149" t="str">
        <f>M20</f>
        <v>ジュニブルー</v>
      </c>
      <c r="T21" s="149"/>
      <c r="V21" s="35" t="s">
        <v>124</v>
      </c>
      <c r="W21" s="144">
        <f>W20+TIME(0,25,)</f>
        <v>0.61805555555555569</v>
      </c>
      <c r="X21" s="144"/>
      <c r="Y21" s="144"/>
      <c r="Z21" s="144"/>
      <c r="AA21" s="145" t="str">
        <f>V7</f>
        <v>サン・スポ</v>
      </c>
      <c r="AB21" s="146"/>
      <c r="AC21" s="146"/>
      <c r="AD21" s="146"/>
      <c r="AE21" s="147" t="s">
        <v>86</v>
      </c>
      <c r="AF21" s="147"/>
      <c r="AG21" s="147"/>
      <c r="AH21" s="146" t="str">
        <f>V11</f>
        <v>八幡</v>
      </c>
      <c r="AI21" s="146"/>
      <c r="AJ21" s="146"/>
      <c r="AK21" s="148"/>
      <c r="AL21" s="149" t="str">
        <f>AA20</f>
        <v>七飯</v>
      </c>
      <c r="AM21" s="149"/>
      <c r="AN21" s="149" t="str">
        <f>AH20</f>
        <v>スクール</v>
      </c>
      <c r="AO21" s="149"/>
    </row>
    <row r="22" spans="1:41" ht="24" customHeight="1">
      <c r="A22" s="34"/>
      <c r="B22" s="139"/>
      <c r="C22" s="139"/>
      <c r="D22" s="139"/>
      <c r="E22" s="139"/>
      <c r="F22" s="141"/>
      <c r="G22" s="142"/>
      <c r="H22" s="142"/>
      <c r="I22" s="142"/>
      <c r="J22" s="172"/>
      <c r="K22" s="172"/>
      <c r="L22" s="172"/>
      <c r="M22" s="142"/>
      <c r="N22" s="142"/>
      <c r="O22" s="142"/>
      <c r="P22" s="143"/>
      <c r="Q22" s="140"/>
      <c r="R22" s="140"/>
      <c r="S22" s="140"/>
      <c r="T22" s="140"/>
      <c r="V22" s="34"/>
      <c r="W22" s="139"/>
      <c r="X22" s="139"/>
      <c r="Y22" s="139"/>
      <c r="Z22" s="139"/>
      <c r="AA22" s="141"/>
      <c r="AB22" s="142"/>
      <c r="AC22" s="142"/>
      <c r="AD22" s="142"/>
      <c r="AE22" s="172"/>
      <c r="AF22" s="172"/>
      <c r="AG22" s="172"/>
      <c r="AH22" s="142"/>
      <c r="AI22" s="142"/>
      <c r="AJ22" s="142"/>
      <c r="AK22" s="143"/>
      <c r="AL22" s="140"/>
      <c r="AM22" s="140"/>
      <c r="AN22" s="140"/>
      <c r="AO22" s="140"/>
    </row>
    <row r="23" spans="1:41" ht="24" customHeight="1">
      <c r="A23" s="35" t="s">
        <v>125</v>
      </c>
      <c r="B23" s="144">
        <f>B21+TIME(0,30,0)</f>
        <v>0.48611111111111105</v>
      </c>
      <c r="C23" s="144"/>
      <c r="D23" s="144"/>
      <c r="E23" s="144"/>
      <c r="F23" s="145" t="str">
        <f>A5</f>
        <v>AVENDA 2ｎｄ</v>
      </c>
      <c r="G23" s="146"/>
      <c r="H23" s="146"/>
      <c r="I23" s="146"/>
      <c r="J23" s="147" t="s">
        <v>86</v>
      </c>
      <c r="K23" s="147"/>
      <c r="L23" s="147"/>
      <c r="M23" s="146" t="str">
        <f>A11</f>
        <v>プレイフルISE</v>
      </c>
      <c r="N23" s="146"/>
      <c r="O23" s="146"/>
      <c r="P23" s="148"/>
      <c r="Q23" s="149" t="str">
        <f>F24</f>
        <v>サン・スポ3rd</v>
      </c>
      <c r="R23" s="149"/>
      <c r="S23" s="149" t="str">
        <f>M24</f>
        <v>ジュニブルー</v>
      </c>
      <c r="T23" s="149"/>
      <c r="V23" s="35" t="s">
        <v>125</v>
      </c>
      <c r="W23" s="144">
        <f>W21+TIME(0,30,0)</f>
        <v>0.63888888888888906</v>
      </c>
      <c r="X23" s="144"/>
      <c r="Y23" s="144"/>
      <c r="Z23" s="144"/>
      <c r="AA23" s="145" t="str">
        <f>V5</f>
        <v>七飯</v>
      </c>
      <c r="AB23" s="146"/>
      <c r="AC23" s="146"/>
      <c r="AD23" s="146"/>
      <c r="AE23" s="147" t="s">
        <v>86</v>
      </c>
      <c r="AF23" s="147"/>
      <c r="AG23" s="147"/>
      <c r="AH23" s="146" t="str">
        <f>V11</f>
        <v>八幡</v>
      </c>
      <c r="AI23" s="146"/>
      <c r="AJ23" s="146"/>
      <c r="AK23" s="148"/>
      <c r="AL23" s="149" t="str">
        <f>AA24</f>
        <v>サン・スポ</v>
      </c>
      <c r="AM23" s="149"/>
      <c r="AN23" s="149" t="str">
        <f>AH24</f>
        <v>スクール</v>
      </c>
      <c r="AO23" s="149"/>
    </row>
    <row r="24" spans="1:41" ht="24" customHeight="1">
      <c r="A24" s="38" t="s">
        <v>126</v>
      </c>
      <c r="B24" s="174">
        <f>B23+TIME(0,25,0)</f>
        <v>0.50347222222222221</v>
      </c>
      <c r="C24" s="174"/>
      <c r="D24" s="174"/>
      <c r="E24" s="174"/>
      <c r="F24" s="175" t="str">
        <f>A7</f>
        <v>サン・スポ3rd</v>
      </c>
      <c r="G24" s="176"/>
      <c r="H24" s="176"/>
      <c r="I24" s="176"/>
      <c r="J24" s="177" t="s">
        <v>86</v>
      </c>
      <c r="K24" s="177"/>
      <c r="L24" s="177"/>
      <c r="M24" s="176" t="str">
        <f>A9</f>
        <v>ジュニブルー</v>
      </c>
      <c r="N24" s="176"/>
      <c r="O24" s="176"/>
      <c r="P24" s="178"/>
      <c r="Q24" s="179" t="str">
        <f>F23</f>
        <v>AVENDA 2ｎｄ</v>
      </c>
      <c r="R24" s="179"/>
      <c r="S24" s="179" t="str">
        <f>M23</f>
        <v>プレイフルISE</v>
      </c>
      <c r="T24" s="179"/>
      <c r="V24" s="38" t="s">
        <v>126</v>
      </c>
      <c r="W24" s="174">
        <f>W23+TIME(0,25,0)</f>
        <v>0.65625000000000022</v>
      </c>
      <c r="X24" s="174"/>
      <c r="Y24" s="174"/>
      <c r="Z24" s="174"/>
      <c r="AA24" s="175" t="str">
        <f>V7</f>
        <v>サン・スポ</v>
      </c>
      <c r="AB24" s="176"/>
      <c r="AC24" s="176"/>
      <c r="AD24" s="176"/>
      <c r="AE24" s="177" t="s">
        <v>86</v>
      </c>
      <c r="AF24" s="177"/>
      <c r="AG24" s="177"/>
      <c r="AH24" s="176" t="str">
        <f>V9</f>
        <v>スクール</v>
      </c>
      <c r="AI24" s="176"/>
      <c r="AJ24" s="176"/>
      <c r="AK24" s="178"/>
      <c r="AL24" s="179" t="str">
        <f>AA23</f>
        <v>七飯</v>
      </c>
      <c r="AM24" s="179"/>
      <c r="AN24" s="179" t="str">
        <f>AH23</f>
        <v>八幡</v>
      </c>
      <c r="AO24" s="179"/>
    </row>
  </sheetData>
  <mergeCells count="224">
    <mergeCell ref="AH23:AK23"/>
    <mergeCell ref="AL23:AM23"/>
    <mergeCell ref="AN23:AO23"/>
    <mergeCell ref="B24:E24"/>
    <mergeCell ref="F24:I24"/>
    <mergeCell ref="J24:L24"/>
    <mergeCell ref="M24:P24"/>
    <mergeCell ref="Q24:R24"/>
    <mergeCell ref="S24:T24"/>
    <mergeCell ref="W24:Z24"/>
    <mergeCell ref="AA24:AD24"/>
    <mergeCell ref="AE24:AG24"/>
    <mergeCell ref="AH24:AK24"/>
    <mergeCell ref="AL24:AM24"/>
    <mergeCell ref="AN24:AO24"/>
    <mergeCell ref="B23:E23"/>
    <mergeCell ref="F23:I23"/>
    <mergeCell ref="J23:L23"/>
    <mergeCell ref="M23:P23"/>
    <mergeCell ref="Q23:R23"/>
    <mergeCell ref="S23:T23"/>
    <mergeCell ref="W23:Z23"/>
    <mergeCell ref="AA23:AD23"/>
    <mergeCell ref="AE23:AG23"/>
    <mergeCell ref="AH21:AK21"/>
    <mergeCell ref="AL21:AM21"/>
    <mergeCell ref="AN21:AO21"/>
    <mergeCell ref="B22:E22"/>
    <mergeCell ref="F22:I22"/>
    <mergeCell ref="J22:L22"/>
    <mergeCell ref="M22:P22"/>
    <mergeCell ref="Q22:R22"/>
    <mergeCell ref="S22:T22"/>
    <mergeCell ref="W22:Z22"/>
    <mergeCell ref="AA22:AD22"/>
    <mergeCell ref="AE22:AG22"/>
    <mergeCell ref="AH22:AK22"/>
    <mergeCell ref="AL22:AM22"/>
    <mergeCell ref="AN22:AO22"/>
    <mergeCell ref="B21:E21"/>
    <mergeCell ref="F21:I21"/>
    <mergeCell ref="J21:L21"/>
    <mergeCell ref="M21:P21"/>
    <mergeCell ref="Q21:R21"/>
    <mergeCell ref="S21:T21"/>
    <mergeCell ref="W21:Z21"/>
    <mergeCell ref="AA21:AD21"/>
    <mergeCell ref="AE21:AG21"/>
    <mergeCell ref="AL11:AL12"/>
    <mergeCell ref="AM11:AM12"/>
    <mergeCell ref="AN11:AN12"/>
    <mergeCell ref="AO11:AO12"/>
    <mergeCell ref="F13:J13"/>
    <mergeCell ref="AA13:AE13"/>
    <mergeCell ref="B14:E14"/>
    <mergeCell ref="F14:J14"/>
    <mergeCell ref="L14:P14"/>
    <mergeCell ref="W14:Z14"/>
    <mergeCell ref="AA14:AE14"/>
    <mergeCell ref="AG14:AK14"/>
    <mergeCell ref="T11:T12"/>
    <mergeCell ref="V11:V12"/>
    <mergeCell ref="W11:Y11"/>
    <mergeCell ref="Z11:AB11"/>
    <mergeCell ref="AC11:AE11"/>
    <mergeCell ref="AF11:AH12"/>
    <mergeCell ref="AI11:AK12"/>
    <mergeCell ref="B13:E13"/>
    <mergeCell ref="L13:P13"/>
    <mergeCell ref="W13:Z13"/>
    <mergeCell ref="AG13:AK13"/>
    <mergeCell ref="A11:A12"/>
    <mergeCell ref="B11:D11"/>
    <mergeCell ref="E11:G11"/>
    <mergeCell ref="H11:J11"/>
    <mergeCell ref="K11:M12"/>
    <mergeCell ref="N11:P12"/>
    <mergeCell ref="Q11:Q12"/>
    <mergeCell ref="R11:R12"/>
    <mergeCell ref="S11:S12"/>
    <mergeCell ref="AO5:AO6"/>
    <mergeCell ref="K7:M7"/>
    <mergeCell ref="T7:T8"/>
    <mergeCell ref="AF7:AH7"/>
    <mergeCell ref="AO7:AO8"/>
    <mergeCell ref="K9:M9"/>
    <mergeCell ref="T9:T10"/>
    <mergeCell ref="AF9:AH9"/>
    <mergeCell ref="AO9:AO10"/>
    <mergeCell ref="AF5:AH5"/>
    <mergeCell ref="AC5:AE5"/>
    <mergeCell ref="AI5:AK6"/>
    <mergeCell ref="AL5:AL6"/>
    <mergeCell ref="AM5:AM6"/>
    <mergeCell ref="AN5:AN6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T3:T4"/>
    <mergeCell ref="AO3:AO4"/>
    <mergeCell ref="AI3:AK4"/>
    <mergeCell ref="AL3:AL4"/>
    <mergeCell ref="AM3:AM4"/>
    <mergeCell ref="AN3:AN4"/>
    <mergeCell ref="AC3:AE4"/>
    <mergeCell ref="AF3:AH4"/>
    <mergeCell ref="A5:A6"/>
    <mergeCell ref="B5:D6"/>
    <mergeCell ref="E5:G5"/>
    <mergeCell ref="H5:J5"/>
    <mergeCell ref="N5:P6"/>
    <mergeCell ref="S3:S4"/>
    <mergeCell ref="V3:V4"/>
    <mergeCell ref="W3:Y4"/>
    <mergeCell ref="Z3:AB4"/>
    <mergeCell ref="K5:M5"/>
    <mergeCell ref="T5:T6"/>
    <mergeCell ref="Q5:Q6"/>
    <mergeCell ref="R5:R6"/>
    <mergeCell ref="S5:S6"/>
    <mergeCell ref="V5:V6"/>
    <mergeCell ref="W5:Y6"/>
    <mergeCell ref="Z5:AB5"/>
    <mergeCell ref="A9:A10"/>
    <mergeCell ref="B9:D9"/>
    <mergeCell ref="E9:G9"/>
    <mergeCell ref="H9:J10"/>
    <mergeCell ref="N9:P10"/>
    <mergeCell ref="AC7:AE7"/>
    <mergeCell ref="AI7:AK8"/>
    <mergeCell ref="A7:A8"/>
    <mergeCell ref="B7:D7"/>
    <mergeCell ref="E7:G8"/>
    <mergeCell ref="H7:J7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AC9:AE10"/>
    <mergeCell ref="AI9:AK10"/>
    <mergeCell ref="B16:E16"/>
    <mergeCell ref="F16:I16"/>
    <mergeCell ref="J16:L16"/>
    <mergeCell ref="M16:P16"/>
    <mergeCell ref="Q16:R16"/>
    <mergeCell ref="S16:T16"/>
    <mergeCell ref="A15:P15"/>
    <mergeCell ref="V15:AK15"/>
    <mergeCell ref="W16:Z16"/>
    <mergeCell ref="AA16:AD16"/>
    <mergeCell ref="AE16:AG16"/>
    <mergeCell ref="AH16:AK16"/>
    <mergeCell ref="AL16:AM16"/>
    <mergeCell ref="AN16:AO16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Q17:R17"/>
    <mergeCell ref="S17:T17"/>
    <mergeCell ref="W17:Z17"/>
    <mergeCell ref="F17:I17"/>
    <mergeCell ref="J17:L17"/>
    <mergeCell ref="M17:P17"/>
    <mergeCell ref="AA17:AD17"/>
    <mergeCell ref="AE17:AG17"/>
    <mergeCell ref="AH17:AK17"/>
    <mergeCell ref="AE18:AG18"/>
    <mergeCell ref="AH18:AK18"/>
    <mergeCell ref="AL18:AM18"/>
    <mergeCell ref="AN18:AO18"/>
    <mergeCell ref="B19:E19"/>
    <mergeCell ref="Q19:R19"/>
    <mergeCell ref="S19:T19"/>
    <mergeCell ref="W19:Z19"/>
    <mergeCell ref="F19:I19"/>
    <mergeCell ref="J19:L19"/>
    <mergeCell ref="M19:P19"/>
    <mergeCell ref="AA19:AD19"/>
    <mergeCell ref="AE19:AG19"/>
    <mergeCell ref="AH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2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C2AD-DDAE-4369-A392-E916FE25CC42}">
  <dimension ref="A1:DH46"/>
  <sheetViews>
    <sheetView zoomScale="115" zoomScaleNormal="115" zoomScalePageLayoutView="120" workbookViewId="0">
      <selection activeCell="EY9" sqref="EY9"/>
    </sheetView>
  </sheetViews>
  <sheetFormatPr baseColWidth="10" defaultColWidth="0.83203125" defaultRowHeight="18" customHeight="1"/>
  <cols>
    <col min="1" max="16384" width="0.83203125" style="39"/>
  </cols>
  <sheetData>
    <row r="1" spans="1:103" ht="18" customHeight="1">
      <c r="A1" s="185" t="s">
        <v>134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</row>
    <row r="2" spans="1:103" ht="18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</row>
    <row r="3" spans="1:103" ht="10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</row>
    <row r="4" spans="1:103" ht="18" customHeight="1">
      <c r="A4" s="180" t="s">
        <v>153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</row>
    <row r="5" spans="1:103" ht="10" customHeight="1" thickBo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</row>
    <row r="6" spans="1:103" ht="18" customHeight="1" thickTop="1" thickBot="1">
      <c r="AL6" s="187" t="s">
        <v>135</v>
      </c>
      <c r="AM6" s="188"/>
      <c r="AN6" s="188"/>
      <c r="AO6" s="188"/>
      <c r="AP6" s="188"/>
      <c r="AQ6" s="188"/>
      <c r="AR6" s="189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1"/>
      <c r="CB6" s="180" t="s">
        <v>136</v>
      </c>
      <c r="CC6" s="180"/>
      <c r="CD6" s="180"/>
      <c r="CE6" s="180"/>
      <c r="CF6" s="180"/>
      <c r="CG6" s="180"/>
      <c r="CH6" s="180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</row>
    <row r="7" spans="1:103" ht="18" customHeight="1" thickTop="1"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2"/>
      <c r="AZ7" s="43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CB7" s="180" t="s">
        <v>137</v>
      </c>
      <c r="CC7" s="180"/>
      <c r="CD7" s="180"/>
      <c r="CE7" s="180"/>
      <c r="CF7" s="180"/>
      <c r="CG7" s="180"/>
      <c r="CH7" s="180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</row>
    <row r="8" spans="1:103" ht="18" customHeight="1" thickBot="1">
      <c r="Z8" s="44"/>
      <c r="AX8" s="182" t="s">
        <v>168</v>
      </c>
      <c r="AY8" s="183"/>
      <c r="AZ8" s="184"/>
      <c r="BA8" s="184"/>
      <c r="BY8" s="45"/>
      <c r="CB8" s="180" t="s">
        <v>175</v>
      </c>
      <c r="CC8" s="180"/>
      <c r="CD8" s="180"/>
      <c r="CE8" s="180"/>
      <c r="CF8" s="180"/>
      <c r="CG8" s="180"/>
      <c r="CH8" s="180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</row>
    <row r="9" spans="1:103" ht="18" customHeight="1" thickTop="1" thickBot="1"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2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N9" s="66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8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2"/>
      <c r="BZ9" s="43"/>
      <c r="CA9" s="41"/>
      <c r="CB9" s="41"/>
      <c r="CC9" s="41"/>
      <c r="CD9" s="41"/>
      <c r="CE9" s="41"/>
      <c r="CF9" s="41"/>
      <c r="CG9" s="41"/>
      <c r="CH9" s="41"/>
      <c r="CI9" s="41"/>
      <c r="CJ9" s="41"/>
    </row>
    <row r="10" spans="1:103" ht="8.25" customHeight="1" thickTop="1">
      <c r="N10" s="44"/>
      <c r="Y10" s="203" t="s">
        <v>165</v>
      </c>
      <c r="Z10" s="184"/>
      <c r="AA10" s="184"/>
      <c r="AB10" s="184"/>
      <c r="AL10" s="47"/>
      <c r="AM10" s="61"/>
      <c r="AZ10" s="46"/>
      <c r="BL10" s="44"/>
      <c r="BM10" s="47"/>
      <c r="BN10" s="47"/>
      <c r="BO10" s="47"/>
      <c r="BP10" s="47"/>
      <c r="BQ10" s="47"/>
      <c r="BR10" s="47"/>
      <c r="BS10" s="47"/>
      <c r="BT10" s="47"/>
      <c r="BU10" s="47"/>
      <c r="BV10" s="48"/>
      <c r="BX10" s="203" t="s">
        <v>166</v>
      </c>
      <c r="BY10" s="184"/>
      <c r="BZ10" s="184"/>
      <c r="CA10" s="184"/>
      <c r="CJ10" s="45"/>
    </row>
    <row r="11" spans="1:103" ht="8.25" customHeight="1">
      <c r="N11" s="44"/>
      <c r="Y11" s="184"/>
      <c r="Z11" s="184"/>
      <c r="AA11" s="184"/>
      <c r="AB11" s="184"/>
      <c r="AD11" s="49"/>
      <c r="AE11" s="50"/>
      <c r="AF11" s="50"/>
      <c r="AG11" s="50"/>
      <c r="AH11" s="50"/>
      <c r="AI11" s="50"/>
      <c r="AJ11" s="50"/>
      <c r="AK11" s="50"/>
      <c r="AL11" s="62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1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62"/>
      <c r="BM11" s="50"/>
      <c r="BN11" s="50"/>
      <c r="BO11" s="50"/>
      <c r="BP11" s="50"/>
      <c r="BQ11" s="50"/>
      <c r="BR11" s="50"/>
      <c r="BS11" s="50"/>
      <c r="BT11" s="50"/>
      <c r="BU11" s="50"/>
      <c r="BV11" s="52"/>
      <c r="BX11" s="184"/>
      <c r="BY11" s="184"/>
      <c r="BZ11" s="184"/>
      <c r="CA11" s="184"/>
      <c r="CJ11" s="44"/>
    </row>
    <row r="12" spans="1:103" ht="20.25" customHeight="1" thickBo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4"/>
      <c r="P12" s="64"/>
      <c r="Q12" s="64"/>
      <c r="R12" s="64"/>
      <c r="S12" s="64"/>
      <c r="T12" s="64"/>
      <c r="U12" s="64"/>
      <c r="V12" s="64"/>
      <c r="W12" s="72"/>
      <c r="X12" s="72"/>
      <c r="Y12" s="73"/>
      <c r="Z12" s="74"/>
      <c r="AA12" s="74"/>
      <c r="AB12" s="74"/>
      <c r="AC12" s="64"/>
      <c r="AD12" s="64"/>
      <c r="AE12" s="64"/>
      <c r="AF12" s="64"/>
      <c r="AG12" s="64"/>
      <c r="AH12" s="64"/>
      <c r="AI12" s="64"/>
      <c r="AJ12" s="64"/>
      <c r="AK12" s="64"/>
      <c r="AL12" s="65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204" t="s">
        <v>167</v>
      </c>
      <c r="AX12" s="204"/>
      <c r="AY12" s="204"/>
      <c r="AZ12" s="204"/>
      <c r="BA12" s="204"/>
      <c r="BB12" s="204"/>
      <c r="BC12" s="64"/>
      <c r="BD12" s="64"/>
      <c r="BE12" s="64"/>
      <c r="BF12" s="64"/>
      <c r="BG12" s="64"/>
      <c r="BH12" s="64"/>
      <c r="BI12" s="64"/>
      <c r="BJ12" s="64"/>
      <c r="BK12" s="64"/>
      <c r="BL12" s="65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71"/>
      <c r="BX12" s="71"/>
      <c r="BY12" s="71"/>
      <c r="BZ12" s="71"/>
      <c r="CA12" s="71"/>
      <c r="CB12" s="71"/>
      <c r="CC12" s="64"/>
      <c r="CD12" s="64"/>
      <c r="CE12" s="64"/>
      <c r="CF12" s="64"/>
      <c r="CG12" s="64"/>
      <c r="CH12" s="64"/>
      <c r="CI12" s="64"/>
      <c r="CJ12" s="65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</row>
    <row r="13" spans="1:103" ht="9.75" customHeight="1">
      <c r="N13" s="44"/>
      <c r="W13" s="69"/>
      <c r="X13" s="69"/>
      <c r="Y13" s="54"/>
      <c r="Z13" s="54"/>
      <c r="AA13" s="54"/>
      <c r="AB13" s="54"/>
      <c r="AG13" s="53"/>
      <c r="AH13" s="53"/>
      <c r="AI13" s="53"/>
      <c r="AJ13" s="53"/>
      <c r="AK13" s="53"/>
      <c r="AL13" s="63"/>
      <c r="AM13" s="43"/>
      <c r="AN13" s="41"/>
      <c r="AO13" s="41"/>
      <c r="AP13" s="41"/>
      <c r="AQ13" s="41"/>
      <c r="AR13" s="41"/>
      <c r="AX13" s="54"/>
      <c r="AY13" s="54"/>
      <c r="AZ13" s="54"/>
      <c r="BA13" s="54"/>
      <c r="BG13" s="41"/>
      <c r="BH13" s="41"/>
      <c r="BI13" s="41"/>
      <c r="BJ13" s="41"/>
      <c r="BK13" s="41"/>
      <c r="BL13" s="42"/>
      <c r="BM13" s="41"/>
      <c r="BN13" s="41"/>
      <c r="BO13" s="41"/>
      <c r="BP13" s="41"/>
      <c r="BQ13" s="41"/>
      <c r="BR13" s="41"/>
      <c r="BW13" s="70"/>
      <c r="BX13" s="70"/>
      <c r="BY13" s="70"/>
      <c r="BZ13" s="70"/>
      <c r="CA13" s="70"/>
      <c r="CB13" s="70"/>
      <c r="CE13" s="41"/>
      <c r="CF13" s="41"/>
      <c r="CG13" s="41"/>
      <c r="CH13" s="41"/>
      <c r="CI13" s="41"/>
      <c r="CJ13" s="42"/>
      <c r="CK13" s="41"/>
      <c r="CL13" s="41"/>
      <c r="CM13" s="41"/>
      <c r="CN13" s="41"/>
      <c r="CO13" s="41"/>
      <c r="CP13" s="41"/>
    </row>
    <row r="14" spans="1:103" ht="18" customHeight="1">
      <c r="H14" s="44"/>
      <c r="I14" s="192" t="s">
        <v>143</v>
      </c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93"/>
      <c r="AF14" s="44"/>
      <c r="AG14" s="194" t="s">
        <v>147</v>
      </c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6"/>
      <c r="AV14" s="197"/>
      <c r="AW14" s="197"/>
      <c r="AX14" s="198"/>
      <c r="AY14" s="199"/>
      <c r="AZ14" s="199"/>
      <c r="BA14" s="199"/>
      <c r="BF14" s="44"/>
      <c r="BG14" s="234" t="s">
        <v>155</v>
      </c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235"/>
      <c r="CE14" s="200" t="s">
        <v>162</v>
      </c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2"/>
    </row>
    <row r="15" spans="1:103" ht="18" customHeight="1">
      <c r="H15" s="44"/>
      <c r="T15" s="44"/>
      <c r="AD15" s="54"/>
      <c r="AE15" s="54"/>
      <c r="AF15" s="55"/>
      <c r="AG15" s="54"/>
      <c r="AH15" s="54"/>
      <c r="AI15" s="54"/>
      <c r="AR15" s="44"/>
      <c r="BF15" s="44"/>
      <c r="BR15" s="44"/>
      <c r="CD15" s="44"/>
      <c r="CP15" s="44"/>
    </row>
    <row r="16" spans="1:103" ht="18" customHeight="1">
      <c r="H16" s="44"/>
      <c r="R16" s="41"/>
      <c r="S16" s="41"/>
      <c r="T16" s="42"/>
      <c r="U16" s="43"/>
      <c r="V16" s="41"/>
      <c r="W16" s="41"/>
      <c r="AD16" s="54"/>
      <c r="AE16" s="54"/>
      <c r="AF16" s="60"/>
      <c r="AG16" s="54"/>
      <c r="AH16" s="54"/>
      <c r="AI16" s="54"/>
      <c r="AP16" s="41"/>
      <c r="AQ16" s="41"/>
      <c r="AR16" s="42"/>
      <c r="AS16" s="41"/>
      <c r="AT16" s="41"/>
      <c r="AU16" s="41"/>
      <c r="BD16" s="41"/>
      <c r="BE16" s="41"/>
      <c r="BF16" s="42"/>
      <c r="BG16" s="41"/>
      <c r="BH16" s="41"/>
      <c r="BI16" s="41"/>
      <c r="BP16" s="41"/>
      <c r="BQ16" s="41"/>
      <c r="BR16" s="42"/>
      <c r="BS16" s="41"/>
      <c r="BT16" s="41"/>
      <c r="BU16" s="41"/>
      <c r="CE16" s="61"/>
      <c r="CN16" s="41"/>
      <c r="CO16" s="41"/>
      <c r="CP16" s="41"/>
      <c r="CQ16" s="43"/>
      <c r="CR16" s="41"/>
      <c r="CS16" s="41"/>
    </row>
    <row r="17" spans="1:103" ht="18" customHeight="1">
      <c r="F17" s="208" t="s">
        <v>138</v>
      </c>
      <c r="G17" s="183"/>
      <c r="H17" s="183"/>
      <c r="I17" s="183"/>
      <c r="J17" s="183"/>
      <c r="K17" s="193"/>
      <c r="L17" s="54"/>
      <c r="Q17" s="44"/>
      <c r="R17" s="203" t="s">
        <v>140</v>
      </c>
      <c r="S17" s="184"/>
      <c r="T17" s="184"/>
      <c r="U17" s="184"/>
      <c r="V17" s="184"/>
      <c r="W17" s="205"/>
      <c r="X17" s="54"/>
      <c r="Y17" s="54"/>
      <c r="AC17" s="44"/>
      <c r="AD17" s="208" t="s">
        <v>141</v>
      </c>
      <c r="AE17" s="183"/>
      <c r="AF17" s="183"/>
      <c r="AG17" s="183"/>
      <c r="AH17" s="183"/>
      <c r="AI17" s="193"/>
      <c r="AO17" s="44"/>
      <c r="AP17" s="203" t="s">
        <v>142</v>
      </c>
      <c r="AQ17" s="184"/>
      <c r="AR17" s="184"/>
      <c r="AS17" s="184"/>
      <c r="AT17" s="184"/>
      <c r="AU17" s="205"/>
      <c r="BB17" s="54"/>
      <c r="BC17" s="55"/>
      <c r="BD17" s="203" t="s">
        <v>12</v>
      </c>
      <c r="BE17" s="184"/>
      <c r="BF17" s="184"/>
      <c r="BG17" s="184"/>
      <c r="BH17" s="184"/>
      <c r="BI17" s="205"/>
      <c r="BO17" s="44"/>
      <c r="BP17" s="203" t="s">
        <v>13</v>
      </c>
      <c r="BQ17" s="184"/>
      <c r="BR17" s="184"/>
      <c r="BS17" s="184"/>
      <c r="BT17" s="184"/>
      <c r="BU17" s="205"/>
      <c r="CB17" s="208" t="s">
        <v>14</v>
      </c>
      <c r="CC17" s="183"/>
      <c r="CD17" s="183"/>
      <c r="CE17" s="183"/>
      <c r="CF17" s="183"/>
      <c r="CG17" s="193"/>
      <c r="CH17" s="54"/>
      <c r="CM17" s="44"/>
      <c r="CN17" s="203" t="s">
        <v>11</v>
      </c>
      <c r="CO17" s="184"/>
      <c r="CP17" s="184"/>
      <c r="CQ17" s="184"/>
      <c r="CR17" s="184"/>
      <c r="CS17" s="205"/>
    </row>
    <row r="18" spans="1:103" ht="18" customHeight="1">
      <c r="E18" s="41"/>
      <c r="F18" s="43"/>
      <c r="G18" s="41"/>
      <c r="J18" s="41"/>
      <c r="K18" s="42"/>
      <c r="Q18" s="42"/>
      <c r="W18" s="42"/>
      <c r="AC18" s="42"/>
      <c r="AI18" s="42"/>
      <c r="AO18" s="44"/>
      <c r="AU18" s="44"/>
      <c r="BC18" s="42"/>
      <c r="BI18" s="42"/>
      <c r="BO18" s="41"/>
      <c r="BP18" s="43"/>
      <c r="BU18" s="42"/>
      <c r="CA18" s="41"/>
      <c r="CB18" s="43"/>
      <c r="CG18" s="42"/>
      <c r="CM18" s="42"/>
      <c r="CS18" s="42"/>
    </row>
    <row r="19" spans="1:103" ht="18" customHeight="1">
      <c r="D19" s="206" t="s">
        <v>27</v>
      </c>
      <c r="E19" s="206"/>
      <c r="F19" s="207"/>
      <c r="G19" s="207"/>
      <c r="J19" s="207" t="s">
        <v>28</v>
      </c>
      <c r="K19" s="207"/>
      <c r="L19" s="206"/>
      <c r="M19" s="206"/>
      <c r="P19" s="206" t="s">
        <v>29</v>
      </c>
      <c r="Q19" s="206"/>
      <c r="R19" s="206"/>
      <c r="S19" s="206"/>
      <c r="V19" s="206" t="s">
        <v>30</v>
      </c>
      <c r="W19" s="206"/>
      <c r="X19" s="206"/>
      <c r="Y19" s="206"/>
      <c r="AB19" s="206" t="s">
        <v>31</v>
      </c>
      <c r="AC19" s="206"/>
      <c r="AD19" s="206"/>
      <c r="AE19" s="206"/>
      <c r="AH19" s="206" t="s">
        <v>32</v>
      </c>
      <c r="AI19" s="206"/>
      <c r="AJ19" s="206"/>
      <c r="AK19" s="206"/>
      <c r="AN19" s="206" t="s">
        <v>33</v>
      </c>
      <c r="AO19" s="206"/>
      <c r="AP19" s="206"/>
      <c r="AQ19" s="206"/>
      <c r="AT19" s="206" t="s">
        <v>34</v>
      </c>
      <c r="AU19" s="206"/>
      <c r="AV19" s="206"/>
      <c r="AW19" s="206"/>
      <c r="BB19" s="206" t="s">
        <v>35</v>
      </c>
      <c r="BC19" s="206"/>
      <c r="BD19" s="206"/>
      <c r="BE19" s="206"/>
      <c r="BH19" s="206" t="s">
        <v>36</v>
      </c>
      <c r="BI19" s="206"/>
      <c r="BJ19" s="206"/>
      <c r="BK19" s="206"/>
      <c r="BN19" s="206" t="s">
        <v>37</v>
      </c>
      <c r="BO19" s="206"/>
      <c r="BP19" s="206"/>
      <c r="BQ19" s="206"/>
      <c r="BT19" s="206" t="s">
        <v>38</v>
      </c>
      <c r="BU19" s="206"/>
      <c r="BV19" s="206"/>
      <c r="BW19" s="206"/>
      <c r="BZ19" s="206" t="s">
        <v>39</v>
      </c>
      <c r="CA19" s="206"/>
      <c r="CB19" s="206"/>
      <c r="CC19" s="206"/>
      <c r="CF19" s="206" t="s">
        <v>40</v>
      </c>
      <c r="CG19" s="206"/>
      <c r="CH19" s="206"/>
      <c r="CI19" s="206"/>
      <c r="CL19" s="206" t="s">
        <v>41</v>
      </c>
      <c r="CM19" s="206"/>
      <c r="CN19" s="206"/>
      <c r="CO19" s="206"/>
      <c r="CR19" s="206" t="s">
        <v>42</v>
      </c>
      <c r="CS19" s="206"/>
      <c r="CT19" s="206"/>
      <c r="CU19" s="206"/>
    </row>
    <row r="20" spans="1:103" ht="18" customHeight="1">
      <c r="D20" s="209"/>
      <c r="E20" s="209"/>
      <c r="F20" s="209"/>
      <c r="G20" s="209"/>
      <c r="H20" s="56"/>
      <c r="I20" s="56"/>
      <c r="J20" s="209"/>
      <c r="K20" s="209"/>
      <c r="L20" s="209"/>
      <c r="M20" s="209"/>
      <c r="N20" s="56"/>
      <c r="O20" s="56"/>
      <c r="P20" s="209"/>
      <c r="Q20" s="209"/>
      <c r="R20" s="209"/>
      <c r="S20" s="209"/>
      <c r="T20" s="56"/>
      <c r="U20" s="56"/>
      <c r="V20" s="209"/>
      <c r="W20" s="209"/>
      <c r="X20" s="209"/>
      <c r="Y20" s="209"/>
      <c r="Z20" s="56"/>
      <c r="AA20" s="56"/>
      <c r="AB20" s="209"/>
      <c r="AC20" s="209"/>
      <c r="AD20" s="209"/>
      <c r="AE20" s="209"/>
      <c r="AF20" s="56"/>
      <c r="AG20" s="56"/>
      <c r="AH20" s="209"/>
      <c r="AI20" s="209"/>
      <c r="AJ20" s="209"/>
      <c r="AK20" s="209"/>
      <c r="AL20" s="56"/>
      <c r="AM20" s="56"/>
      <c r="AN20" s="209"/>
      <c r="AO20" s="209"/>
      <c r="AP20" s="209"/>
      <c r="AQ20" s="209"/>
      <c r="AR20" s="56"/>
      <c r="AS20" s="56"/>
      <c r="AT20" s="209"/>
      <c r="AU20" s="209"/>
      <c r="AV20" s="209"/>
      <c r="AW20" s="209"/>
      <c r="AX20" s="56"/>
      <c r="AY20" s="56"/>
      <c r="AZ20" s="56"/>
      <c r="BA20" s="56"/>
      <c r="BB20" s="209"/>
      <c r="BC20" s="209"/>
      <c r="BD20" s="209"/>
      <c r="BE20" s="209"/>
      <c r="BF20" s="56"/>
      <c r="BG20" s="56"/>
      <c r="BH20" s="209"/>
      <c r="BI20" s="209"/>
      <c r="BJ20" s="209"/>
      <c r="BK20" s="209"/>
      <c r="BL20" s="56"/>
      <c r="BM20" s="56"/>
      <c r="BN20" s="209"/>
      <c r="BO20" s="209"/>
      <c r="BP20" s="209"/>
      <c r="BQ20" s="209"/>
      <c r="BR20" s="56"/>
      <c r="BS20" s="56"/>
      <c r="BT20" s="209"/>
      <c r="BU20" s="209"/>
      <c r="BV20" s="209"/>
      <c r="BW20" s="209"/>
      <c r="BX20" s="56"/>
      <c r="BY20" s="56"/>
      <c r="BZ20" s="209"/>
      <c r="CA20" s="209"/>
      <c r="CB20" s="209"/>
      <c r="CC20" s="209"/>
      <c r="CD20" s="56"/>
      <c r="CE20" s="56"/>
      <c r="CF20" s="209"/>
      <c r="CG20" s="209"/>
      <c r="CH20" s="209"/>
      <c r="CI20" s="209"/>
      <c r="CJ20" s="56"/>
      <c r="CK20" s="56"/>
      <c r="CL20" s="209"/>
      <c r="CM20" s="209"/>
      <c r="CN20" s="209"/>
      <c r="CO20" s="209"/>
      <c r="CP20" s="56"/>
      <c r="CQ20" s="56"/>
      <c r="CR20" s="209"/>
      <c r="CS20" s="209"/>
      <c r="CT20" s="209"/>
      <c r="CU20" s="209"/>
      <c r="CV20" s="57"/>
    </row>
    <row r="21" spans="1:103" ht="18" customHeight="1">
      <c r="D21" s="209"/>
      <c r="E21" s="209"/>
      <c r="F21" s="209"/>
      <c r="G21" s="209"/>
      <c r="H21" s="56"/>
      <c r="I21" s="56"/>
      <c r="J21" s="209"/>
      <c r="K21" s="209"/>
      <c r="L21" s="209"/>
      <c r="M21" s="209"/>
      <c r="N21" s="56"/>
      <c r="O21" s="56"/>
      <c r="P21" s="209"/>
      <c r="Q21" s="209"/>
      <c r="R21" s="209"/>
      <c r="S21" s="209"/>
      <c r="T21" s="56"/>
      <c r="U21" s="56"/>
      <c r="V21" s="209"/>
      <c r="W21" s="209"/>
      <c r="X21" s="209"/>
      <c r="Y21" s="209"/>
      <c r="Z21" s="56"/>
      <c r="AA21" s="56"/>
      <c r="AB21" s="209"/>
      <c r="AC21" s="209"/>
      <c r="AD21" s="209"/>
      <c r="AE21" s="209"/>
      <c r="AF21" s="56"/>
      <c r="AG21" s="56"/>
      <c r="AH21" s="209"/>
      <c r="AI21" s="209"/>
      <c r="AJ21" s="209"/>
      <c r="AK21" s="209"/>
      <c r="AL21" s="56"/>
      <c r="AM21" s="56"/>
      <c r="AN21" s="209"/>
      <c r="AO21" s="209"/>
      <c r="AP21" s="209"/>
      <c r="AQ21" s="209"/>
      <c r="AR21" s="56"/>
      <c r="AS21" s="56"/>
      <c r="AT21" s="209"/>
      <c r="AU21" s="209"/>
      <c r="AV21" s="209"/>
      <c r="AW21" s="209"/>
      <c r="AX21" s="56"/>
      <c r="AY21" s="56"/>
      <c r="AZ21" s="56"/>
      <c r="BA21" s="56"/>
      <c r="BB21" s="209"/>
      <c r="BC21" s="209"/>
      <c r="BD21" s="209"/>
      <c r="BE21" s="209"/>
      <c r="BF21" s="56"/>
      <c r="BG21" s="56"/>
      <c r="BH21" s="209"/>
      <c r="BI21" s="209"/>
      <c r="BJ21" s="209"/>
      <c r="BK21" s="209"/>
      <c r="BL21" s="56"/>
      <c r="BM21" s="56"/>
      <c r="BN21" s="209"/>
      <c r="BO21" s="209"/>
      <c r="BP21" s="209"/>
      <c r="BQ21" s="209"/>
      <c r="BR21" s="56"/>
      <c r="BS21" s="56"/>
      <c r="BT21" s="209"/>
      <c r="BU21" s="209"/>
      <c r="BV21" s="209"/>
      <c r="BW21" s="209"/>
      <c r="BX21" s="56"/>
      <c r="BY21" s="56"/>
      <c r="BZ21" s="209"/>
      <c r="CA21" s="209"/>
      <c r="CB21" s="209"/>
      <c r="CC21" s="209"/>
      <c r="CD21" s="56"/>
      <c r="CE21" s="56"/>
      <c r="CF21" s="209"/>
      <c r="CG21" s="209"/>
      <c r="CH21" s="209"/>
      <c r="CI21" s="209"/>
      <c r="CJ21" s="56"/>
      <c r="CK21" s="56"/>
      <c r="CL21" s="209"/>
      <c r="CM21" s="209"/>
      <c r="CN21" s="209"/>
      <c r="CO21" s="209"/>
      <c r="CP21" s="56"/>
      <c r="CQ21" s="56"/>
      <c r="CR21" s="209"/>
      <c r="CS21" s="209"/>
      <c r="CT21" s="209"/>
      <c r="CU21" s="209"/>
      <c r="CV21" s="57"/>
    </row>
    <row r="22" spans="1:103" ht="18" customHeight="1">
      <c r="D22" s="209"/>
      <c r="E22" s="209"/>
      <c r="F22" s="209"/>
      <c r="G22" s="209"/>
      <c r="H22" s="56"/>
      <c r="I22" s="56"/>
      <c r="J22" s="209"/>
      <c r="K22" s="209"/>
      <c r="L22" s="209"/>
      <c r="M22" s="209"/>
      <c r="N22" s="56"/>
      <c r="O22" s="56"/>
      <c r="P22" s="209"/>
      <c r="Q22" s="209"/>
      <c r="R22" s="209"/>
      <c r="S22" s="209"/>
      <c r="T22" s="56"/>
      <c r="U22" s="56"/>
      <c r="V22" s="209"/>
      <c r="W22" s="209"/>
      <c r="X22" s="209"/>
      <c r="Y22" s="209"/>
      <c r="Z22" s="56"/>
      <c r="AA22" s="56"/>
      <c r="AB22" s="209"/>
      <c r="AC22" s="209"/>
      <c r="AD22" s="209"/>
      <c r="AE22" s="209"/>
      <c r="AF22" s="56"/>
      <c r="AG22" s="56"/>
      <c r="AH22" s="209"/>
      <c r="AI22" s="209"/>
      <c r="AJ22" s="209"/>
      <c r="AK22" s="209"/>
      <c r="AL22" s="56"/>
      <c r="AM22" s="56"/>
      <c r="AN22" s="209"/>
      <c r="AO22" s="209"/>
      <c r="AP22" s="209"/>
      <c r="AQ22" s="209"/>
      <c r="AR22" s="56"/>
      <c r="AS22" s="56"/>
      <c r="AT22" s="209"/>
      <c r="AU22" s="209"/>
      <c r="AV22" s="209"/>
      <c r="AW22" s="209"/>
      <c r="AX22" s="56"/>
      <c r="AY22" s="56"/>
      <c r="AZ22" s="56"/>
      <c r="BA22" s="56"/>
      <c r="BB22" s="209"/>
      <c r="BC22" s="209"/>
      <c r="BD22" s="209"/>
      <c r="BE22" s="209"/>
      <c r="BF22" s="56"/>
      <c r="BG22" s="56"/>
      <c r="BH22" s="209"/>
      <c r="BI22" s="209"/>
      <c r="BJ22" s="209"/>
      <c r="BK22" s="209"/>
      <c r="BL22" s="56"/>
      <c r="BM22" s="56"/>
      <c r="BN22" s="209"/>
      <c r="BO22" s="209"/>
      <c r="BP22" s="209"/>
      <c r="BQ22" s="209"/>
      <c r="BR22" s="56"/>
      <c r="BS22" s="56"/>
      <c r="BT22" s="209"/>
      <c r="BU22" s="209"/>
      <c r="BV22" s="209"/>
      <c r="BW22" s="209"/>
      <c r="BX22" s="56"/>
      <c r="BY22" s="56"/>
      <c r="BZ22" s="209"/>
      <c r="CA22" s="209"/>
      <c r="CB22" s="209"/>
      <c r="CC22" s="209"/>
      <c r="CD22" s="56"/>
      <c r="CE22" s="56"/>
      <c r="CF22" s="209"/>
      <c r="CG22" s="209"/>
      <c r="CH22" s="209"/>
      <c r="CI22" s="209"/>
      <c r="CJ22" s="56"/>
      <c r="CK22" s="56"/>
      <c r="CL22" s="209"/>
      <c r="CM22" s="209"/>
      <c r="CN22" s="209"/>
      <c r="CO22" s="209"/>
      <c r="CP22" s="56"/>
      <c r="CQ22" s="56"/>
      <c r="CR22" s="209"/>
      <c r="CS22" s="209"/>
      <c r="CT22" s="209"/>
      <c r="CU22" s="209"/>
      <c r="CV22" s="57"/>
    </row>
    <row r="23" spans="1:103" ht="18" customHeight="1">
      <c r="D23" s="209"/>
      <c r="E23" s="209"/>
      <c r="F23" s="209"/>
      <c r="G23" s="209"/>
      <c r="H23" s="56"/>
      <c r="I23" s="56"/>
      <c r="J23" s="209"/>
      <c r="K23" s="209"/>
      <c r="L23" s="209"/>
      <c r="M23" s="209"/>
      <c r="N23" s="56"/>
      <c r="O23" s="56"/>
      <c r="P23" s="209"/>
      <c r="Q23" s="209"/>
      <c r="R23" s="209"/>
      <c r="S23" s="209"/>
      <c r="T23" s="56"/>
      <c r="U23" s="56"/>
      <c r="V23" s="209"/>
      <c r="W23" s="209"/>
      <c r="X23" s="209"/>
      <c r="Y23" s="209"/>
      <c r="Z23" s="56"/>
      <c r="AA23" s="56"/>
      <c r="AB23" s="209"/>
      <c r="AC23" s="209"/>
      <c r="AD23" s="209"/>
      <c r="AE23" s="209"/>
      <c r="AF23" s="56"/>
      <c r="AG23" s="56"/>
      <c r="AH23" s="209"/>
      <c r="AI23" s="209"/>
      <c r="AJ23" s="209"/>
      <c r="AK23" s="209"/>
      <c r="AL23" s="56"/>
      <c r="AM23" s="56"/>
      <c r="AN23" s="209"/>
      <c r="AO23" s="209"/>
      <c r="AP23" s="209"/>
      <c r="AQ23" s="209"/>
      <c r="AR23" s="56"/>
      <c r="AS23" s="56"/>
      <c r="AT23" s="209"/>
      <c r="AU23" s="209"/>
      <c r="AV23" s="209"/>
      <c r="AW23" s="209"/>
      <c r="AX23" s="56"/>
      <c r="AY23" s="56"/>
      <c r="AZ23" s="56"/>
      <c r="BA23" s="56"/>
      <c r="BB23" s="209"/>
      <c r="BC23" s="209"/>
      <c r="BD23" s="209"/>
      <c r="BE23" s="209"/>
      <c r="BF23" s="56"/>
      <c r="BG23" s="56"/>
      <c r="BH23" s="209"/>
      <c r="BI23" s="209"/>
      <c r="BJ23" s="209"/>
      <c r="BK23" s="209"/>
      <c r="BL23" s="56"/>
      <c r="BM23" s="56"/>
      <c r="BN23" s="209"/>
      <c r="BO23" s="209"/>
      <c r="BP23" s="209"/>
      <c r="BQ23" s="209"/>
      <c r="BR23" s="56"/>
      <c r="BS23" s="56"/>
      <c r="BT23" s="209"/>
      <c r="BU23" s="209"/>
      <c r="BV23" s="209"/>
      <c r="BW23" s="209"/>
      <c r="BX23" s="56"/>
      <c r="BY23" s="56"/>
      <c r="BZ23" s="209"/>
      <c r="CA23" s="209"/>
      <c r="CB23" s="209"/>
      <c r="CC23" s="209"/>
      <c r="CD23" s="56"/>
      <c r="CE23" s="56"/>
      <c r="CF23" s="209"/>
      <c r="CG23" s="209"/>
      <c r="CH23" s="209"/>
      <c r="CI23" s="209"/>
      <c r="CJ23" s="56"/>
      <c r="CK23" s="56"/>
      <c r="CL23" s="209"/>
      <c r="CM23" s="209"/>
      <c r="CN23" s="209"/>
      <c r="CO23" s="209"/>
      <c r="CP23" s="56"/>
      <c r="CQ23" s="56"/>
      <c r="CR23" s="209"/>
      <c r="CS23" s="209"/>
      <c r="CT23" s="209"/>
      <c r="CU23" s="209"/>
      <c r="CV23" s="57"/>
    </row>
    <row r="24" spans="1:103" ht="18" customHeight="1">
      <c r="D24" s="209"/>
      <c r="E24" s="209"/>
      <c r="F24" s="209"/>
      <c r="G24" s="209"/>
      <c r="H24" s="56"/>
      <c r="I24" s="56"/>
      <c r="J24" s="209"/>
      <c r="K24" s="209"/>
      <c r="L24" s="209"/>
      <c r="M24" s="209"/>
      <c r="N24" s="56"/>
      <c r="O24" s="56"/>
      <c r="P24" s="209"/>
      <c r="Q24" s="209"/>
      <c r="R24" s="209"/>
      <c r="S24" s="209"/>
      <c r="T24" s="56"/>
      <c r="U24" s="56"/>
      <c r="V24" s="209"/>
      <c r="W24" s="209"/>
      <c r="X24" s="209"/>
      <c r="Y24" s="209"/>
      <c r="Z24" s="56"/>
      <c r="AA24" s="56"/>
      <c r="AB24" s="209"/>
      <c r="AC24" s="209"/>
      <c r="AD24" s="209"/>
      <c r="AE24" s="209"/>
      <c r="AF24" s="56"/>
      <c r="AG24" s="56"/>
      <c r="AH24" s="209"/>
      <c r="AI24" s="209"/>
      <c r="AJ24" s="209"/>
      <c r="AK24" s="209"/>
      <c r="AL24" s="56"/>
      <c r="AM24" s="56"/>
      <c r="AN24" s="209"/>
      <c r="AO24" s="209"/>
      <c r="AP24" s="209"/>
      <c r="AQ24" s="209"/>
      <c r="AR24" s="56"/>
      <c r="AS24" s="56"/>
      <c r="AT24" s="209"/>
      <c r="AU24" s="209"/>
      <c r="AV24" s="209"/>
      <c r="AW24" s="209"/>
      <c r="AX24" s="56"/>
      <c r="AY24" s="56"/>
      <c r="AZ24" s="56"/>
      <c r="BA24" s="56"/>
      <c r="BB24" s="209"/>
      <c r="BC24" s="209"/>
      <c r="BD24" s="209"/>
      <c r="BE24" s="209"/>
      <c r="BF24" s="56"/>
      <c r="BG24" s="56"/>
      <c r="BH24" s="209"/>
      <c r="BI24" s="209"/>
      <c r="BJ24" s="209"/>
      <c r="BK24" s="209"/>
      <c r="BL24" s="56"/>
      <c r="BM24" s="56"/>
      <c r="BN24" s="209"/>
      <c r="BO24" s="209"/>
      <c r="BP24" s="209"/>
      <c r="BQ24" s="209"/>
      <c r="BR24" s="56"/>
      <c r="BS24" s="56"/>
      <c r="BT24" s="209"/>
      <c r="BU24" s="209"/>
      <c r="BV24" s="209"/>
      <c r="BW24" s="209"/>
      <c r="BX24" s="56"/>
      <c r="BY24" s="56"/>
      <c r="BZ24" s="209"/>
      <c r="CA24" s="209"/>
      <c r="CB24" s="209"/>
      <c r="CC24" s="209"/>
      <c r="CD24" s="56"/>
      <c r="CE24" s="56"/>
      <c r="CF24" s="209"/>
      <c r="CG24" s="209"/>
      <c r="CH24" s="209"/>
      <c r="CI24" s="209"/>
      <c r="CJ24" s="56"/>
      <c r="CK24" s="56"/>
      <c r="CL24" s="209"/>
      <c r="CM24" s="209"/>
      <c r="CN24" s="209"/>
      <c r="CO24" s="209"/>
      <c r="CP24" s="56"/>
      <c r="CQ24" s="56"/>
      <c r="CR24" s="209"/>
      <c r="CS24" s="209"/>
      <c r="CT24" s="209"/>
      <c r="CU24" s="209"/>
      <c r="CV24" s="57"/>
    </row>
    <row r="25" spans="1:103" ht="18" customHeight="1">
      <c r="D25" s="209"/>
      <c r="E25" s="209"/>
      <c r="F25" s="209"/>
      <c r="G25" s="209"/>
      <c r="H25" s="56"/>
      <c r="I25" s="56"/>
      <c r="J25" s="209"/>
      <c r="K25" s="209"/>
      <c r="L25" s="209"/>
      <c r="M25" s="209"/>
      <c r="N25" s="56"/>
      <c r="O25" s="56"/>
      <c r="P25" s="209"/>
      <c r="Q25" s="209"/>
      <c r="R25" s="209"/>
      <c r="S25" s="209"/>
      <c r="T25" s="56"/>
      <c r="U25" s="56"/>
      <c r="V25" s="209"/>
      <c r="W25" s="209"/>
      <c r="X25" s="209"/>
      <c r="Y25" s="209"/>
      <c r="Z25" s="56"/>
      <c r="AA25" s="56"/>
      <c r="AB25" s="209"/>
      <c r="AC25" s="209"/>
      <c r="AD25" s="209"/>
      <c r="AE25" s="209"/>
      <c r="AF25" s="56"/>
      <c r="AG25" s="56"/>
      <c r="AH25" s="209"/>
      <c r="AI25" s="209"/>
      <c r="AJ25" s="209"/>
      <c r="AK25" s="209"/>
      <c r="AL25" s="56"/>
      <c r="AM25" s="56"/>
      <c r="AN25" s="209"/>
      <c r="AO25" s="209"/>
      <c r="AP25" s="209"/>
      <c r="AQ25" s="209"/>
      <c r="AR25" s="56"/>
      <c r="AS25" s="56"/>
      <c r="AT25" s="209"/>
      <c r="AU25" s="209"/>
      <c r="AV25" s="209"/>
      <c r="AW25" s="209"/>
      <c r="AX25" s="56"/>
      <c r="AY25" s="56"/>
      <c r="AZ25" s="56"/>
      <c r="BA25" s="56"/>
      <c r="BB25" s="209"/>
      <c r="BC25" s="209"/>
      <c r="BD25" s="209"/>
      <c r="BE25" s="209"/>
      <c r="BF25" s="56"/>
      <c r="BG25" s="56"/>
      <c r="BH25" s="209"/>
      <c r="BI25" s="209"/>
      <c r="BJ25" s="209"/>
      <c r="BK25" s="209"/>
      <c r="BL25" s="56"/>
      <c r="BM25" s="56"/>
      <c r="BN25" s="209"/>
      <c r="BO25" s="209"/>
      <c r="BP25" s="209"/>
      <c r="BQ25" s="209"/>
      <c r="BR25" s="56"/>
      <c r="BS25" s="56"/>
      <c r="BT25" s="209"/>
      <c r="BU25" s="209"/>
      <c r="BV25" s="209"/>
      <c r="BW25" s="209"/>
      <c r="BX25" s="56"/>
      <c r="BY25" s="56"/>
      <c r="BZ25" s="209"/>
      <c r="CA25" s="209"/>
      <c r="CB25" s="209"/>
      <c r="CC25" s="209"/>
      <c r="CD25" s="56"/>
      <c r="CE25" s="56"/>
      <c r="CF25" s="209"/>
      <c r="CG25" s="209"/>
      <c r="CH25" s="209"/>
      <c r="CI25" s="209"/>
      <c r="CJ25" s="56"/>
      <c r="CK25" s="56"/>
      <c r="CL25" s="209"/>
      <c r="CM25" s="209"/>
      <c r="CN25" s="209"/>
      <c r="CO25" s="209"/>
      <c r="CP25" s="56"/>
      <c r="CQ25" s="56"/>
      <c r="CR25" s="209"/>
      <c r="CS25" s="209"/>
      <c r="CT25" s="209"/>
      <c r="CU25" s="209"/>
      <c r="CV25" s="57"/>
    </row>
    <row r="26" spans="1:103" ht="18" customHeight="1">
      <c r="D26" s="209"/>
      <c r="E26" s="209"/>
      <c r="F26" s="209"/>
      <c r="G26" s="209"/>
      <c r="H26" s="56"/>
      <c r="I26" s="56"/>
      <c r="J26" s="209"/>
      <c r="K26" s="209"/>
      <c r="L26" s="209"/>
      <c r="M26" s="209"/>
      <c r="N26" s="56"/>
      <c r="O26" s="56"/>
      <c r="P26" s="209"/>
      <c r="Q26" s="209"/>
      <c r="R26" s="209"/>
      <c r="S26" s="209"/>
      <c r="T26" s="56"/>
      <c r="U26" s="56"/>
      <c r="V26" s="209"/>
      <c r="W26" s="209"/>
      <c r="X26" s="209"/>
      <c r="Y26" s="209"/>
      <c r="Z26" s="56"/>
      <c r="AA26" s="56"/>
      <c r="AB26" s="209"/>
      <c r="AC26" s="209"/>
      <c r="AD26" s="209"/>
      <c r="AE26" s="209"/>
      <c r="AF26" s="56"/>
      <c r="AG26" s="56"/>
      <c r="AH26" s="209"/>
      <c r="AI26" s="209"/>
      <c r="AJ26" s="209"/>
      <c r="AK26" s="209"/>
      <c r="AL26" s="56"/>
      <c r="AM26" s="56"/>
      <c r="AN26" s="209"/>
      <c r="AO26" s="209"/>
      <c r="AP26" s="209"/>
      <c r="AQ26" s="209"/>
      <c r="AR26" s="56"/>
      <c r="AS26" s="56"/>
      <c r="AT26" s="209"/>
      <c r="AU26" s="209"/>
      <c r="AV26" s="209"/>
      <c r="AW26" s="209"/>
      <c r="AX26" s="56"/>
      <c r="AY26" s="56"/>
      <c r="AZ26" s="56"/>
      <c r="BA26" s="56"/>
      <c r="BB26" s="209"/>
      <c r="BC26" s="209"/>
      <c r="BD26" s="209"/>
      <c r="BE26" s="209"/>
      <c r="BF26" s="56"/>
      <c r="BG26" s="56"/>
      <c r="BH26" s="209"/>
      <c r="BI26" s="209"/>
      <c r="BJ26" s="209"/>
      <c r="BK26" s="209"/>
      <c r="BL26" s="56"/>
      <c r="BM26" s="56"/>
      <c r="BN26" s="209"/>
      <c r="BO26" s="209"/>
      <c r="BP26" s="209"/>
      <c r="BQ26" s="209"/>
      <c r="BR26" s="56"/>
      <c r="BS26" s="56"/>
      <c r="BT26" s="209"/>
      <c r="BU26" s="209"/>
      <c r="BV26" s="209"/>
      <c r="BW26" s="209"/>
      <c r="BX26" s="56"/>
      <c r="BY26" s="56"/>
      <c r="BZ26" s="209"/>
      <c r="CA26" s="209"/>
      <c r="CB26" s="209"/>
      <c r="CC26" s="209"/>
      <c r="CD26" s="56"/>
      <c r="CE26" s="56"/>
      <c r="CF26" s="209"/>
      <c r="CG26" s="209"/>
      <c r="CH26" s="209"/>
      <c r="CI26" s="209"/>
      <c r="CJ26" s="56"/>
      <c r="CK26" s="56"/>
      <c r="CL26" s="209"/>
      <c r="CM26" s="209"/>
      <c r="CN26" s="209"/>
      <c r="CO26" s="209"/>
      <c r="CP26" s="56"/>
      <c r="CQ26" s="56"/>
      <c r="CR26" s="209"/>
      <c r="CS26" s="209"/>
      <c r="CT26" s="209"/>
      <c r="CU26" s="209"/>
      <c r="CV26" s="57"/>
    </row>
    <row r="27" spans="1:103" ht="18" customHeight="1">
      <c r="D27" s="209"/>
      <c r="E27" s="209"/>
      <c r="F27" s="209"/>
      <c r="G27" s="209"/>
      <c r="H27" s="56"/>
      <c r="I27" s="56"/>
      <c r="J27" s="209"/>
      <c r="K27" s="209"/>
      <c r="L27" s="209"/>
      <c r="M27" s="209"/>
      <c r="N27" s="56"/>
      <c r="O27" s="56"/>
      <c r="P27" s="209"/>
      <c r="Q27" s="209"/>
      <c r="R27" s="209"/>
      <c r="S27" s="209"/>
      <c r="T27" s="56"/>
      <c r="U27" s="56"/>
      <c r="V27" s="209"/>
      <c r="W27" s="209"/>
      <c r="X27" s="209"/>
      <c r="Y27" s="209"/>
      <c r="Z27" s="56"/>
      <c r="AA27" s="56"/>
      <c r="AB27" s="209"/>
      <c r="AC27" s="209"/>
      <c r="AD27" s="209"/>
      <c r="AE27" s="209"/>
      <c r="AF27" s="56"/>
      <c r="AG27" s="56"/>
      <c r="AH27" s="209"/>
      <c r="AI27" s="209"/>
      <c r="AJ27" s="209"/>
      <c r="AK27" s="209"/>
      <c r="AL27" s="56"/>
      <c r="AM27" s="56"/>
      <c r="AN27" s="209"/>
      <c r="AO27" s="209"/>
      <c r="AP27" s="209"/>
      <c r="AQ27" s="209"/>
      <c r="AR27" s="56"/>
      <c r="AS27" s="56"/>
      <c r="AT27" s="209"/>
      <c r="AU27" s="209"/>
      <c r="AV27" s="209"/>
      <c r="AW27" s="209"/>
      <c r="AX27" s="56"/>
      <c r="AY27" s="56"/>
      <c r="AZ27" s="56"/>
      <c r="BA27" s="56"/>
      <c r="BB27" s="209"/>
      <c r="BC27" s="209"/>
      <c r="BD27" s="209"/>
      <c r="BE27" s="209"/>
      <c r="BF27" s="56"/>
      <c r="BG27" s="56"/>
      <c r="BH27" s="209"/>
      <c r="BI27" s="209"/>
      <c r="BJ27" s="209"/>
      <c r="BK27" s="209"/>
      <c r="BL27" s="56"/>
      <c r="BM27" s="56"/>
      <c r="BN27" s="209"/>
      <c r="BO27" s="209"/>
      <c r="BP27" s="209"/>
      <c r="BQ27" s="209"/>
      <c r="BR27" s="56"/>
      <c r="BS27" s="56"/>
      <c r="BT27" s="209"/>
      <c r="BU27" s="209"/>
      <c r="BV27" s="209"/>
      <c r="BW27" s="209"/>
      <c r="BX27" s="56"/>
      <c r="BY27" s="56"/>
      <c r="BZ27" s="209"/>
      <c r="CA27" s="209"/>
      <c r="CB27" s="209"/>
      <c r="CC27" s="209"/>
      <c r="CD27" s="56"/>
      <c r="CE27" s="56"/>
      <c r="CF27" s="209"/>
      <c r="CG27" s="209"/>
      <c r="CH27" s="209"/>
      <c r="CI27" s="209"/>
      <c r="CJ27" s="56"/>
      <c r="CK27" s="56"/>
      <c r="CL27" s="209"/>
      <c r="CM27" s="209"/>
      <c r="CN27" s="209"/>
      <c r="CO27" s="209"/>
      <c r="CP27" s="56"/>
      <c r="CQ27" s="56"/>
      <c r="CR27" s="209"/>
      <c r="CS27" s="209"/>
      <c r="CT27" s="209"/>
      <c r="CU27" s="209"/>
      <c r="CV27" s="57"/>
    </row>
    <row r="28" spans="1:103" ht="8" customHeight="1"/>
    <row r="29" spans="1:103" ht="18" customHeight="1">
      <c r="D29" s="180" t="str">
        <f>[1]組合せ!D45</f>
        <v>（北斗総合体育館A）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BB29" s="180" t="str">
        <f>[1]組合せ!BB45</f>
        <v>（北斗総合体育館B）</v>
      </c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0"/>
    </row>
    <row r="30" spans="1:103" ht="18" customHeight="1">
      <c r="A30" s="180" t="s">
        <v>154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</row>
    <row r="32" spans="1:103" ht="18" customHeight="1">
      <c r="A32" s="210"/>
      <c r="B32" s="211"/>
      <c r="C32" s="211"/>
      <c r="D32" s="212" t="s">
        <v>85</v>
      </c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3"/>
      <c r="AE32" s="214" t="s">
        <v>87</v>
      </c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5"/>
      <c r="BF32" s="210"/>
      <c r="BG32" s="211"/>
      <c r="BH32" s="211"/>
      <c r="BI32" s="212" t="s">
        <v>85</v>
      </c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3"/>
      <c r="CJ32" s="211" t="s">
        <v>87</v>
      </c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6"/>
    </row>
    <row r="33" spans="1:112" ht="18" customHeight="1">
      <c r="A33" s="226" t="s">
        <v>156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8"/>
      <c r="AW33" s="58"/>
      <c r="AX33" s="59"/>
      <c r="AY33" s="59"/>
      <c r="AZ33" s="59"/>
      <c r="BA33" s="59"/>
      <c r="BB33" s="59"/>
      <c r="BC33" s="59"/>
      <c r="BF33" s="226" t="s">
        <v>157</v>
      </c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7"/>
      <c r="CR33" s="227"/>
      <c r="CS33" s="227"/>
      <c r="CT33" s="227"/>
      <c r="CU33" s="227"/>
      <c r="CV33" s="227"/>
      <c r="CW33" s="227"/>
      <c r="CX33" s="227"/>
      <c r="CY33" s="228"/>
    </row>
    <row r="34" spans="1:112" ht="18" customHeight="1">
      <c r="A34" s="217" t="s">
        <v>138</v>
      </c>
      <c r="B34" s="218"/>
      <c r="C34" s="218"/>
      <c r="D34" s="219" t="str">
        <f>D19</f>
        <v>A1</v>
      </c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 t="s">
        <v>139</v>
      </c>
      <c r="Q34" s="220"/>
      <c r="R34" s="220"/>
      <c r="S34" s="220" t="str">
        <f>J19</f>
        <v>H2</v>
      </c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1"/>
      <c r="AE34" s="222" t="str">
        <f>D37&amp;" ,　"&amp;S37</f>
        <v>C1 ,　F2</v>
      </c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3"/>
      <c r="AW34" s="224">
        <v>0.41666666666666669</v>
      </c>
      <c r="AX34" s="225"/>
      <c r="AY34" s="225"/>
      <c r="AZ34" s="225"/>
      <c r="BA34" s="225"/>
      <c r="BB34" s="225"/>
      <c r="BC34" s="225"/>
      <c r="BF34" s="217" t="s">
        <v>12</v>
      </c>
      <c r="BG34" s="218"/>
      <c r="BH34" s="218"/>
      <c r="BI34" s="219" t="str">
        <f>BB19</f>
        <v>E1</v>
      </c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 t="s">
        <v>139</v>
      </c>
      <c r="BV34" s="220"/>
      <c r="BW34" s="220"/>
      <c r="BX34" s="220" t="str">
        <f>BH19</f>
        <v>D2</v>
      </c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1"/>
      <c r="CJ34" s="222" t="str">
        <f>BI37&amp;" ,　"&amp;BX37</f>
        <v>G1 ,　B2</v>
      </c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3"/>
      <c r="DB34" s="224"/>
      <c r="DC34" s="225"/>
      <c r="DD34" s="225"/>
      <c r="DE34" s="225"/>
      <c r="DF34" s="225"/>
      <c r="DG34" s="225"/>
      <c r="DH34" s="225"/>
    </row>
    <row r="35" spans="1:112" ht="18" customHeight="1">
      <c r="A35" s="217" t="s">
        <v>140</v>
      </c>
      <c r="B35" s="218"/>
      <c r="C35" s="218"/>
      <c r="D35" s="219" t="str">
        <f>P19</f>
        <v>B1</v>
      </c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 t="s">
        <v>139</v>
      </c>
      <c r="Q35" s="220"/>
      <c r="R35" s="220"/>
      <c r="S35" s="220" t="str">
        <f>V19</f>
        <v>G2</v>
      </c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1"/>
      <c r="AE35" s="222" t="str">
        <f>D38&amp;" ,　"&amp;S38</f>
        <v>D1 ,　E2</v>
      </c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3"/>
      <c r="AW35" s="224">
        <v>0.44097222222222221</v>
      </c>
      <c r="AX35" s="225"/>
      <c r="AY35" s="225"/>
      <c r="AZ35" s="225"/>
      <c r="BA35" s="225"/>
      <c r="BB35" s="225"/>
      <c r="BC35" s="225"/>
      <c r="BF35" s="217" t="s">
        <v>13</v>
      </c>
      <c r="BG35" s="218"/>
      <c r="BH35" s="218"/>
      <c r="BI35" s="219" t="str">
        <f>BN19</f>
        <v>F1</v>
      </c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 t="s">
        <v>139</v>
      </c>
      <c r="BV35" s="220"/>
      <c r="BW35" s="220"/>
      <c r="BX35" s="220" t="str">
        <f>BT19</f>
        <v>C2</v>
      </c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1"/>
      <c r="CJ35" s="222" t="str">
        <f>BI38&amp;" ,　"&amp;BX38</f>
        <v>H1 ,　A2</v>
      </c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3"/>
      <c r="DB35" s="224"/>
      <c r="DC35" s="225"/>
      <c r="DD35" s="225"/>
      <c r="DE35" s="225"/>
      <c r="DF35" s="225"/>
      <c r="DG35" s="225"/>
      <c r="DH35" s="225"/>
    </row>
    <row r="36" spans="1:112" ht="18" customHeight="1">
      <c r="A36" s="226" t="s">
        <v>158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8"/>
      <c r="AW36" s="224"/>
      <c r="AX36" s="225"/>
      <c r="AY36" s="225"/>
      <c r="AZ36" s="225"/>
      <c r="BA36" s="225"/>
      <c r="BB36" s="225"/>
      <c r="BC36" s="225"/>
      <c r="BF36" s="226" t="s">
        <v>159</v>
      </c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8"/>
      <c r="DB36" s="224"/>
      <c r="DC36" s="225"/>
      <c r="DD36" s="225"/>
      <c r="DE36" s="225"/>
      <c r="DF36" s="225"/>
      <c r="DG36" s="225"/>
      <c r="DH36" s="225"/>
    </row>
    <row r="37" spans="1:112" ht="18" customHeight="1">
      <c r="A37" s="217" t="s">
        <v>141</v>
      </c>
      <c r="B37" s="218"/>
      <c r="C37" s="218"/>
      <c r="D37" s="219" t="str">
        <f>AB19</f>
        <v>C1</v>
      </c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 t="s">
        <v>139</v>
      </c>
      <c r="Q37" s="220"/>
      <c r="R37" s="220"/>
      <c r="S37" s="220" t="str">
        <f>AH19</f>
        <v>F2</v>
      </c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1"/>
      <c r="AE37" s="222" t="str">
        <f>D34&amp;" ,　"&amp;S34</f>
        <v>A1 ,　H2</v>
      </c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3"/>
      <c r="AW37" s="224">
        <v>0.5</v>
      </c>
      <c r="AX37" s="225"/>
      <c r="AY37" s="225"/>
      <c r="AZ37" s="225"/>
      <c r="BA37" s="225"/>
      <c r="BB37" s="225"/>
      <c r="BC37" s="225"/>
      <c r="BF37" s="217" t="s">
        <v>14</v>
      </c>
      <c r="BG37" s="218"/>
      <c r="BH37" s="218"/>
      <c r="BI37" s="219" t="str">
        <f>BZ19</f>
        <v>G1</v>
      </c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 t="s">
        <v>139</v>
      </c>
      <c r="BV37" s="220"/>
      <c r="BW37" s="220"/>
      <c r="BX37" s="220" t="str">
        <f>CF19</f>
        <v>B2</v>
      </c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1"/>
      <c r="CJ37" s="222" t="str">
        <f>BI34&amp;" ,　"&amp;BX34</f>
        <v>E1 ,　D2</v>
      </c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3"/>
      <c r="DB37" s="224"/>
      <c r="DC37" s="225"/>
      <c r="DD37" s="225"/>
      <c r="DE37" s="225"/>
      <c r="DF37" s="225"/>
      <c r="DG37" s="225"/>
      <c r="DH37" s="225"/>
    </row>
    <row r="38" spans="1:112" ht="18" customHeight="1">
      <c r="A38" s="217" t="s">
        <v>142</v>
      </c>
      <c r="B38" s="218"/>
      <c r="C38" s="218"/>
      <c r="D38" s="219" t="str">
        <f>AN19</f>
        <v>D1</v>
      </c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 t="s">
        <v>139</v>
      </c>
      <c r="Q38" s="220"/>
      <c r="R38" s="220"/>
      <c r="S38" s="220" t="str">
        <f>AT19</f>
        <v>E2</v>
      </c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1"/>
      <c r="AE38" s="222" t="str">
        <f>D35&amp;" ,　"&amp;S35</f>
        <v>B1 ,　G2</v>
      </c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3"/>
      <c r="AW38" s="224">
        <v>0.52430555555555558</v>
      </c>
      <c r="AX38" s="225"/>
      <c r="AY38" s="225"/>
      <c r="AZ38" s="225"/>
      <c r="BA38" s="225"/>
      <c r="BB38" s="225"/>
      <c r="BC38" s="225"/>
      <c r="BF38" s="217" t="s">
        <v>11</v>
      </c>
      <c r="BG38" s="218"/>
      <c r="BH38" s="218"/>
      <c r="BI38" s="219" t="str">
        <f>CL19</f>
        <v>H1</v>
      </c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 t="s">
        <v>139</v>
      </c>
      <c r="BV38" s="220"/>
      <c r="BW38" s="220"/>
      <c r="BX38" s="220" t="str">
        <f>CR19</f>
        <v>A2</v>
      </c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1"/>
      <c r="CJ38" s="222" t="str">
        <f>BI35&amp;" ,　"&amp;BX35</f>
        <v>F1 ,　C2</v>
      </c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3"/>
      <c r="DB38" s="224"/>
      <c r="DC38" s="225"/>
      <c r="DD38" s="225"/>
      <c r="DE38" s="225"/>
      <c r="DF38" s="225"/>
      <c r="DG38" s="225"/>
      <c r="DH38" s="225"/>
    </row>
    <row r="39" spans="1:112" ht="18" customHeight="1">
      <c r="A39" s="217" t="s">
        <v>143</v>
      </c>
      <c r="B39" s="218"/>
      <c r="C39" s="218"/>
      <c r="D39" s="219" t="s">
        <v>144</v>
      </c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 t="s">
        <v>139</v>
      </c>
      <c r="Q39" s="220"/>
      <c r="R39" s="220"/>
      <c r="S39" s="220" t="s">
        <v>145</v>
      </c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1"/>
      <c r="AE39" s="219" t="s">
        <v>146</v>
      </c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31"/>
      <c r="AW39" s="224">
        <v>0.54861111111111105</v>
      </c>
      <c r="AX39" s="225"/>
      <c r="AY39" s="225"/>
      <c r="AZ39" s="225"/>
      <c r="BA39" s="225"/>
      <c r="BB39" s="225"/>
      <c r="BC39" s="225"/>
      <c r="BF39" s="217" t="s">
        <v>155</v>
      </c>
      <c r="BG39" s="218"/>
      <c r="BH39" s="218"/>
      <c r="BI39" s="219" t="s">
        <v>178</v>
      </c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 t="s">
        <v>139</v>
      </c>
      <c r="BV39" s="220"/>
      <c r="BW39" s="220"/>
      <c r="BX39" s="220" t="s">
        <v>179</v>
      </c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1"/>
      <c r="CJ39" s="219" t="s">
        <v>181</v>
      </c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31"/>
      <c r="DB39" s="224"/>
      <c r="DC39" s="225"/>
      <c r="DD39" s="225"/>
      <c r="DE39" s="225"/>
      <c r="DF39" s="225"/>
      <c r="DG39" s="225"/>
      <c r="DH39" s="225"/>
    </row>
    <row r="40" spans="1:112" ht="18" customHeight="1">
      <c r="A40" s="236" t="s">
        <v>147</v>
      </c>
      <c r="B40" s="237"/>
      <c r="C40" s="237"/>
      <c r="D40" s="242" t="s">
        <v>148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 t="s">
        <v>139</v>
      </c>
      <c r="Q40" s="229"/>
      <c r="R40" s="229"/>
      <c r="S40" s="229" t="s">
        <v>149</v>
      </c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43"/>
      <c r="AE40" s="229" t="s">
        <v>150</v>
      </c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30"/>
      <c r="AW40" s="224">
        <v>0.57291666666666696</v>
      </c>
      <c r="AX40" s="225"/>
      <c r="AY40" s="225"/>
      <c r="AZ40" s="225"/>
      <c r="BA40" s="225"/>
      <c r="BB40" s="225"/>
      <c r="BC40" s="225"/>
      <c r="BF40" s="236" t="s">
        <v>162</v>
      </c>
      <c r="BG40" s="237"/>
      <c r="BH40" s="237"/>
      <c r="BI40" s="242" t="s">
        <v>180</v>
      </c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 t="s">
        <v>139</v>
      </c>
      <c r="BV40" s="229"/>
      <c r="BW40" s="229"/>
      <c r="BX40" s="229" t="s">
        <v>182</v>
      </c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43"/>
      <c r="CJ40" s="229" t="s">
        <v>183</v>
      </c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30"/>
      <c r="DB40" s="224"/>
      <c r="DC40" s="225"/>
      <c r="DD40" s="225"/>
      <c r="DE40" s="225"/>
      <c r="DF40" s="225"/>
      <c r="DG40" s="225"/>
      <c r="DH40" s="225"/>
    </row>
    <row r="42" spans="1:112" ht="18" customHeight="1">
      <c r="A42" s="210"/>
      <c r="B42" s="211"/>
      <c r="C42" s="211"/>
      <c r="D42" s="212" t="s">
        <v>85</v>
      </c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3"/>
      <c r="AE42" s="211" t="s">
        <v>87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6"/>
      <c r="BF42" s="180" t="s">
        <v>151</v>
      </c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</row>
    <row r="43" spans="1:112" ht="18" customHeight="1">
      <c r="A43" s="217" t="s">
        <v>165</v>
      </c>
      <c r="B43" s="218"/>
      <c r="C43" s="218"/>
      <c r="D43" s="219" t="s">
        <v>160</v>
      </c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 t="s">
        <v>139</v>
      </c>
      <c r="Q43" s="220"/>
      <c r="R43" s="220"/>
      <c r="S43" s="220" t="s">
        <v>161</v>
      </c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1"/>
      <c r="AE43" s="218" t="s">
        <v>152</v>
      </c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33"/>
      <c r="AW43" s="224">
        <v>0.41666666666666669</v>
      </c>
      <c r="AX43" s="225"/>
      <c r="AY43" s="225"/>
      <c r="AZ43" s="225"/>
      <c r="BA43" s="225"/>
      <c r="BB43" s="225"/>
      <c r="BC43" s="225"/>
      <c r="BF43" s="232" t="s">
        <v>173</v>
      </c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</row>
    <row r="44" spans="1:112" ht="18" customHeight="1">
      <c r="A44" s="217" t="s">
        <v>166</v>
      </c>
      <c r="B44" s="218"/>
      <c r="C44" s="218"/>
      <c r="D44" s="219" t="s">
        <v>163</v>
      </c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 t="s">
        <v>139</v>
      </c>
      <c r="Q44" s="220"/>
      <c r="R44" s="220"/>
      <c r="S44" s="220" t="s">
        <v>164</v>
      </c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1"/>
      <c r="AE44" s="218" t="s">
        <v>152</v>
      </c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33"/>
      <c r="AW44" s="224">
        <v>0.4375</v>
      </c>
      <c r="AX44" s="225"/>
      <c r="AY44" s="225"/>
      <c r="AZ44" s="225"/>
      <c r="BA44" s="225"/>
      <c r="BB44" s="225"/>
      <c r="BC44" s="225"/>
      <c r="BF44" s="232" t="s">
        <v>174</v>
      </c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</row>
    <row r="45" spans="1:112" ht="18" customHeight="1">
      <c r="A45" s="217" t="s">
        <v>167</v>
      </c>
      <c r="B45" s="218"/>
      <c r="C45" s="218"/>
      <c r="D45" s="219" t="s">
        <v>169</v>
      </c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 t="s">
        <v>139</v>
      </c>
      <c r="Q45" s="220"/>
      <c r="R45" s="220"/>
      <c r="S45" s="220" t="s">
        <v>170</v>
      </c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1"/>
      <c r="AE45" s="218" t="s">
        <v>152</v>
      </c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33"/>
      <c r="AW45" s="224">
        <v>0.47916666666666669</v>
      </c>
      <c r="AX45" s="225"/>
      <c r="AY45" s="225"/>
      <c r="AZ45" s="225"/>
      <c r="BA45" s="225"/>
      <c r="BB45" s="225"/>
      <c r="BC45" s="225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  <c r="CO45" s="232"/>
      <c r="CP45" s="232"/>
      <c r="CQ45" s="232"/>
      <c r="CR45" s="232"/>
      <c r="CS45" s="232"/>
      <c r="CT45" s="232"/>
      <c r="CU45" s="232"/>
      <c r="CV45" s="232"/>
      <c r="CW45" s="232"/>
      <c r="CX45" s="232"/>
      <c r="CY45" s="232"/>
    </row>
    <row r="46" spans="1:112" ht="18" customHeight="1">
      <c r="A46" s="236" t="s">
        <v>168</v>
      </c>
      <c r="B46" s="237"/>
      <c r="C46" s="237"/>
      <c r="D46" s="238" t="s">
        <v>171</v>
      </c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 t="s">
        <v>139</v>
      </c>
      <c r="Q46" s="239"/>
      <c r="R46" s="239"/>
      <c r="S46" s="239" t="s">
        <v>172</v>
      </c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40"/>
      <c r="AE46" s="237" t="s">
        <v>152</v>
      </c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41"/>
      <c r="AW46" s="224">
        <v>0.5</v>
      </c>
      <c r="AX46" s="225"/>
      <c r="AY46" s="225"/>
      <c r="AZ46" s="225"/>
      <c r="BA46" s="225"/>
      <c r="BB46" s="225"/>
      <c r="BC46" s="225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</row>
  </sheetData>
  <mergeCells count="179">
    <mergeCell ref="DB39:DH39"/>
    <mergeCell ref="DB40:DH40"/>
    <mergeCell ref="A33:AT33"/>
    <mergeCell ref="BF33:CY33"/>
    <mergeCell ref="AW36:BC36"/>
    <mergeCell ref="DB36:DH36"/>
    <mergeCell ref="A30:CY30"/>
    <mergeCell ref="AD17:AI17"/>
    <mergeCell ref="AW40:BC40"/>
    <mergeCell ref="BF40:BH40"/>
    <mergeCell ref="BI40:BT40"/>
    <mergeCell ref="BU40:BW40"/>
    <mergeCell ref="BX40:CI40"/>
    <mergeCell ref="CJ40:CY40"/>
    <mergeCell ref="BF39:BH39"/>
    <mergeCell ref="BI39:BT39"/>
    <mergeCell ref="BU39:BW39"/>
    <mergeCell ref="BX39:CI39"/>
    <mergeCell ref="CJ39:CY39"/>
    <mergeCell ref="A40:C40"/>
    <mergeCell ref="D40:O40"/>
    <mergeCell ref="P40:R40"/>
    <mergeCell ref="S40:AD40"/>
    <mergeCell ref="DB34:DH34"/>
    <mergeCell ref="DB35:DH35"/>
    <mergeCell ref="DB37:DH37"/>
    <mergeCell ref="BF45:CY45"/>
    <mergeCell ref="A46:C46"/>
    <mergeCell ref="D46:O46"/>
    <mergeCell ref="P46:R46"/>
    <mergeCell ref="S46:AD46"/>
    <mergeCell ref="AE46:AT46"/>
    <mergeCell ref="AW46:BC46"/>
    <mergeCell ref="BF46:CY46"/>
    <mergeCell ref="A45:C45"/>
    <mergeCell ref="D45:O45"/>
    <mergeCell ref="P45:R45"/>
    <mergeCell ref="S45:AD45"/>
    <mergeCell ref="AE45:AT45"/>
    <mergeCell ref="AW45:BC45"/>
    <mergeCell ref="BF43:CY43"/>
    <mergeCell ref="A44:C44"/>
    <mergeCell ref="D44:O44"/>
    <mergeCell ref="P44:R44"/>
    <mergeCell ref="S44:AD44"/>
    <mergeCell ref="AE44:AT44"/>
    <mergeCell ref="DB38:DH38"/>
    <mergeCell ref="AW44:BC44"/>
    <mergeCell ref="BF44:CY44"/>
    <mergeCell ref="A42:C42"/>
    <mergeCell ref="D42:AD42"/>
    <mergeCell ref="AE42:AT42"/>
    <mergeCell ref="BF42:CY42"/>
    <mergeCell ref="A43:C43"/>
    <mergeCell ref="D43:O43"/>
    <mergeCell ref="P43:R43"/>
    <mergeCell ref="S43:AD43"/>
    <mergeCell ref="AE43:AT43"/>
    <mergeCell ref="AW43:BC43"/>
    <mergeCell ref="BU38:BW38"/>
    <mergeCell ref="BX38:CI38"/>
    <mergeCell ref="CJ38:CY38"/>
    <mergeCell ref="A39:C39"/>
    <mergeCell ref="D39:O39"/>
    <mergeCell ref="P39:R39"/>
    <mergeCell ref="S39:AD39"/>
    <mergeCell ref="AE39:AT39"/>
    <mergeCell ref="AW39:BC39"/>
    <mergeCell ref="A38:C38"/>
    <mergeCell ref="D38:O38"/>
    <mergeCell ref="P38:R38"/>
    <mergeCell ref="S38:AD38"/>
    <mergeCell ref="AE38:AT38"/>
    <mergeCell ref="AW38:BC38"/>
    <mergeCell ref="BF38:BH38"/>
    <mergeCell ref="AE40:AT40"/>
    <mergeCell ref="BI38:BT38"/>
    <mergeCell ref="A36:AT36"/>
    <mergeCell ref="BF36:CY36"/>
    <mergeCell ref="A37:C37"/>
    <mergeCell ref="D37:O37"/>
    <mergeCell ref="P37:R37"/>
    <mergeCell ref="S37:AD37"/>
    <mergeCell ref="AE37:AT37"/>
    <mergeCell ref="AW37:BC37"/>
    <mergeCell ref="BF37:BH37"/>
    <mergeCell ref="BI37:BT37"/>
    <mergeCell ref="BU37:BW37"/>
    <mergeCell ref="BX37:CI37"/>
    <mergeCell ref="CJ37:CY37"/>
    <mergeCell ref="AW35:BC35"/>
    <mergeCell ref="BF35:BH35"/>
    <mergeCell ref="BI35:BT35"/>
    <mergeCell ref="BU35:BW35"/>
    <mergeCell ref="BX35:CI35"/>
    <mergeCell ref="CJ35:CY35"/>
    <mergeCell ref="BF34:BH34"/>
    <mergeCell ref="BI34:BT34"/>
    <mergeCell ref="BU34:BW34"/>
    <mergeCell ref="BX34:CI34"/>
    <mergeCell ref="CJ34:CY34"/>
    <mergeCell ref="AW34:BC34"/>
    <mergeCell ref="A35:C35"/>
    <mergeCell ref="D35:O35"/>
    <mergeCell ref="P35:R35"/>
    <mergeCell ref="S35:AD35"/>
    <mergeCell ref="AE35:AT35"/>
    <mergeCell ref="A34:C34"/>
    <mergeCell ref="D34:O34"/>
    <mergeCell ref="P34:R34"/>
    <mergeCell ref="S34:AD34"/>
    <mergeCell ref="AE34:AT34"/>
    <mergeCell ref="D29:AW29"/>
    <mergeCell ref="BB29:CU29"/>
    <mergeCell ref="A32:C32"/>
    <mergeCell ref="D32:AD32"/>
    <mergeCell ref="AE32:AT32"/>
    <mergeCell ref="BF32:BH32"/>
    <mergeCell ref="BI32:CI32"/>
    <mergeCell ref="CJ32:CY32"/>
    <mergeCell ref="BB20:BE27"/>
    <mergeCell ref="BH20:BK27"/>
    <mergeCell ref="BN20:BQ27"/>
    <mergeCell ref="BT20:BW27"/>
    <mergeCell ref="BZ20:CC27"/>
    <mergeCell ref="CF20:CI27"/>
    <mergeCell ref="CL19:CO19"/>
    <mergeCell ref="CR19:CU19"/>
    <mergeCell ref="D20:G27"/>
    <mergeCell ref="J20:M27"/>
    <mergeCell ref="P20:S27"/>
    <mergeCell ref="V20:Y27"/>
    <mergeCell ref="AB20:AE27"/>
    <mergeCell ref="AH20:AK27"/>
    <mergeCell ref="AN20:AQ27"/>
    <mergeCell ref="AT20:AW27"/>
    <mergeCell ref="BB19:BE19"/>
    <mergeCell ref="BH19:BK19"/>
    <mergeCell ref="BN19:BQ19"/>
    <mergeCell ref="BT19:BW19"/>
    <mergeCell ref="BZ19:CC19"/>
    <mergeCell ref="CF19:CI19"/>
    <mergeCell ref="CL20:CO27"/>
    <mergeCell ref="CR20:CU27"/>
    <mergeCell ref="D19:G19"/>
    <mergeCell ref="J19:M19"/>
    <mergeCell ref="P19:S19"/>
    <mergeCell ref="V19:Y19"/>
    <mergeCell ref="AB19:AE19"/>
    <mergeCell ref="AH19:AK19"/>
    <mergeCell ref="AN19:AQ19"/>
    <mergeCell ref="AT19:AW19"/>
    <mergeCell ref="F17:K17"/>
    <mergeCell ref="R17:W17"/>
    <mergeCell ref="AP17:AU17"/>
    <mergeCell ref="I14:T14"/>
    <mergeCell ref="AG14:AR14"/>
    <mergeCell ref="AV14:AW14"/>
    <mergeCell ref="AX14:BA14"/>
    <mergeCell ref="CE14:CP14"/>
    <mergeCell ref="Y10:AB11"/>
    <mergeCell ref="BX10:CA11"/>
    <mergeCell ref="AW12:BB12"/>
    <mergeCell ref="CN17:CS17"/>
    <mergeCell ref="BD17:BI17"/>
    <mergeCell ref="BP17:BU17"/>
    <mergeCell ref="CB17:CG17"/>
    <mergeCell ref="BG14:BR14"/>
    <mergeCell ref="CB7:CH7"/>
    <mergeCell ref="CI7:CY7"/>
    <mergeCell ref="AX8:BA8"/>
    <mergeCell ref="CB8:CH8"/>
    <mergeCell ref="CI8:CY8"/>
    <mergeCell ref="A1:CY2"/>
    <mergeCell ref="A4:CY4"/>
    <mergeCell ref="AL6:AR6"/>
    <mergeCell ref="AS6:BP6"/>
    <mergeCell ref="CB6:CH6"/>
    <mergeCell ref="CI6:CY6"/>
  </mergeCells>
  <phoneticPr fontId="2"/>
  <pageMargins left="0.39370078740157483" right="0" top="0.39370078740157483" bottom="0.39370078740157483" header="0.3149606299212598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組合せ</vt:lpstr>
      <vt:lpstr>A・F（鹿部）ブロック</vt:lpstr>
      <vt:lpstr>B・D（北斗A）ブロック </vt:lpstr>
      <vt:lpstr>E・H（北斗B）ブロック </vt:lpstr>
      <vt:lpstr>C・G（七重）ブロック  </vt:lpstr>
      <vt:lpstr>決勝T</vt:lpstr>
      <vt:lpstr>'A・F（鹿部）ブロック'!Print_Area</vt:lpstr>
      <vt:lpstr>'B・D（北斗A）ブロック '!Print_Area</vt:lpstr>
      <vt:lpstr>'C・G（七重）ブロック  '!Print_Area</vt:lpstr>
      <vt:lpstr>'E・H（北斗B）ブロック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 小川</dc:creator>
  <cp:lastModifiedBy>文仁 宮川</cp:lastModifiedBy>
  <cp:lastPrinted>2026-02-05T15:47:58Z</cp:lastPrinted>
  <dcterms:created xsi:type="dcterms:W3CDTF">2026-01-16T12:50:30Z</dcterms:created>
  <dcterms:modified xsi:type="dcterms:W3CDTF">2026-02-05T15:48:20Z</dcterms:modified>
</cp:coreProperties>
</file>