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KAWASHIMA\Desktop\"/>
    </mc:Choice>
  </mc:AlternateContent>
  <xr:revisionPtr revIDLastSave="0" documentId="13_ncr:1_{DB0A10F3-4906-4362-90E3-5510308FFEE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Sheet1!$A$1:$AI$43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2" i="1" l="1"/>
  <c r="T40" i="1"/>
  <c r="R40" i="1"/>
  <c r="Q40" i="1"/>
  <c r="O40" i="1"/>
  <c r="N40" i="1"/>
  <c r="L40" i="1"/>
  <c r="K40" i="1"/>
  <c r="I40" i="1"/>
  <c r="H40" i="1"/>
  <c r="F40" i="1"/>
  <c r="E40" i="1"/>
  <c r="C40" i="1"/>
  <c r="V39" i="1"/>
  <c r="Q39" i="1"/>
  <c r="O39" i="1"/>
  <c r="N39" i="1"/>
  <c r="L39" i="1"/>
  <c r="K39" i="1"/>
  <c r="I39" i="1"/>
  <c r="H39" i="1"/>
  <c r="F39" i="1"/>
  <c r="G39" i="1" s="1"/>
  <c r="E39" i="1"/>
  <c r="C39" i="1"/>
  <c r="V38" i="1"/>
  <c r="S38" i="1"/>
  <c r="N38" i="1"/>
  <c r="L38" i="1"/>
  <c r="K38" i="1"/>
  <c r="I38" i="1"/>
  <c r="H38" i="1"/>
  <c r="F38" i="1"/>
  <c r="G38" i="1" s="1"/>
  <c r="E38" i="1"/>
  <c r="C38" i="1"/>
  <c r="V37" i="1"/>
  <c r="S37" i="1"/>
  <c r="P37" i="1"/>
  <c r="K37" i="1"/>
  <c r="I37" i="1"/>
  <c r="H37" i="1"/>
  <c r="F37" i="1"/>
  <c r="E37" i="1"/>
  <c r="C37" i="1"/>
  <c r="V36" i="1"/>
  <c r="S36" i="1"/>
  <c r="P36" i="1"/>
  <c r="M36" i="1"/>
  <c r="H36" i="1"/>
  <c r="F36" i="1"/>
  <c r="E36" i="1"/>
  <c r="C36" i="1"/>
  <c r="AB36" i="1" s="1"/>
  <c r="V35" i="1"/>
  <c r="S35" i="1"/>
  <c r="P35" i="1"/>
  <c r="M35" i="1"/>
  <c r="J35" i="1"/>
  <c r="E35" i="1"/>
  <c r="AC35" i="1" s="1"/>
  <c r="C35" i="1"/>
  <c r="AC34" i="1"/>
  <c r="AB34" i="1"/>
  <c r="V34" i="1"/>
  <c r="S34" i="1"/>
  <c r="P34" i="1"/>
  <c r="M34" i="1"/>
  <c r="J34" i="1"/>
  <c r="G34" i="1"/>
  <c r="U33" i="1"/>
  <c r="R33" i="1"/>
  <c r="O33" i="1"/>
  <c r="L33" i="1"/>
  <c r="I33" i="1"/>
  <c r="F33" i="1"/>
  <c r="C33" i="1"/>
  <c r="T27" i="1"/>
  <c r="R27" i="1"/>
  <c r="Q27" i="1"/>
  <c r="O27" i="1"/>
  <c r="P27" i="1" s="1"/>
  <c r="N27" i="1"/>
  <c r="L27" i="1"/>
  <c r="K27" i="1"/>
  <c r="I27" i="1"/>
  <c r="H27" i="1"/>
  <c r="F27" i="1"/>
  <c r="G27" i="1" s="1"/>
  <c r="E27" i="1"/>
  <c r="AC27" i="1" s="1"/>
  <c r="C27" i="1"/>
  <c r="V26" i="1"/>
  <c r="Q26" i="1"/>
  <c r="O26" i="1"/>
  <c r="N26" i="1"/>
  <c r="L26" i="1"/>
  <c r="K26" i="1"/>
  <c r="I26" i="1"/>
  <c r="H26" i="1"/>
  <c r="F26" i="1"/>
  <c r="E26" i="1"/>
  <c r="C26" i="1"/>
  <c r="V25" i="1"/>
  <c r="S25" i="1"/>
  <c r="N25" i="1"/>
  <c r="M25" i="1"/>
  <c r="L25" i="1"/>
  <c r="K25" i="1"/>
  <c r="I25" i="1"/>
  <c r="H25" i="1"/>
  <c r="F25" i="1"/>
  <c r="E25" i="1"/>
  <c r="C25" i="1"/>
  <c r="V24" i="1"/>
  <c r="S24" i="1"/>
  <c r="P24" i="1"/>
  <c r="K24" i="1"/>
  <c r="I24" i="1"/>
  <c r="J24" i="1" s="1"/>
  <c r="H24" i="1"/>
  <c r="G24" i="1" s="1"/>
  <c r="F24" i="1"/>
  <c r="E24" i="1"/>
  <c r="C24" i="1"/>
  <c r="AB24" i="1" s="1"/>
  <c r="V23" i="1"/>
  <c r="S23" i="1"/>
  <c r="P23" i="1"/>
  <c r="M23" i="1"/>
  <c r="H23" i="1"/>
  <c r="F23" i="1"/>
  <c r="E23" i="1"/>
  <c r="C23" i="1"/>
  <c r="AB23" i="1" s="1"/>
  <c r="S22" i="1"/>
  <c r="P22" i="1"/>
  <c r="M22" i="1"/>
  <c r="J22" i="1"/>
  <c r="E22" i="1"/>
  <c r="AC22" i="1" s="1"/>
  <c r="C22" i="1"/>
  <c r="AC21" i="1"/>
  <c r="AB21" i="1"/>
  <c r="V21" i="1"/>
  <c r="S21" i="1"/>
  <c r="P21" i="1"/>
  <c r="M21" i="1"/>
  <c r="J21" i="1"/>
  <c r="G21" i="1"/>
  <c r="U20" i="1"/>
  <c r="R20" i="1"/>
  <c r="O20" i="1"/>
  <c r="L20" i="1"/>
  <c r="I20" i="1"/>
  <c r="F20" i="1"/>
  <c r="C20" i="1"/>
  <c r="W15" i="1"/>
  <c r="U15" i="1"/>
  <c r="T15" i="1"/>
  <c r="R15" i="1"/>
  <c r="Q15" i="1"/>
  <c r="O15" i="1"/>
  <c r="N15" i="1"/>
  <c r="L15" i="1"/>
  <c r="K15" i="1"/>
  <c r="I15" i="1"/>
  <c r="H15" i="1"/>
  <c r="F15" i="1"/>
  <c r="E15" i="1"/>
  <c r="C15" i="1"/>
  <c r="Y14" i="1"/>
  <c r="T14" i="1"/>
  <c r="R14" i="1"/>
  <c r="S14" i="1" s="1"/>
  <c r="Q14" i="1"/>
  <c r="O14" i="1"/>
  <c r="N14" i="1"/>
  <c r="L14" i="1"/>
  <c r="K14" i="1"/>
  <c r="I14" i="1"/>
  <c r="H14" i="1"/>
  <c r="F14" i="1"/>
  <c r="E14" i="1"/>
  <c r="C14" i="1"/>
  <c r="Y13" i="1"/>
  <c r="V13" i="1"/>
  <c r="Q13" i="1"/>
  <c r="O13" i="1"/>
  <c r="N13" i="1"/>
  <c r="L13" i="1"/>
  <c r="K13" i="1"/>
  <c r="I13" i="1"/>
  <c r="H13" i="1"/>
  <c r="F13" i="1"/>
  <c r="E13" i="1"/>
  <c r="C13" i="1"/>
  <c r="Y12" i="1"/>
  <c r="V12" i="1"/>
  <c r="S12" i="1"/>
  <c r="N12" i="1"/>
  <c r="L12" i="1"/>
  <c r="K12" i="1"/>
  <c r="I12" i="1"/>
  <c r="H12" i="1"/>
  <c r="AF12" i="1" s="1"/>
  <c r="F12" i="1"/>
  <c r="E12" i="1"/>
  <c r="C12" i="1"/>
  <c r="D12" i="1" s="1"/>
  <c r="Y11" i="1"/>
  <c r="V11" i="1"/>
  <c r="S11" i="1"/>
  <c r="P11" i="1"/>
  <c r="K11" i="1"/>
  <c r="I11" i="1"/>
  <c r="H11" i="1"/>
  <c r="F11" i="1"/>
  <c r="G11" i="1" s="1"/>
  <c r="E11" i="1"/>
  <c r="C11" i="1"/>
  <c r="Y10" i="1"/>
  <c r="V10" i="1"/>
  <c r="S10" i="1"/>
  <c r="P10" i="1"/>
  <c r="M10" i="1"/>
  <c r="H10" i="1"/>
  <c r="F10" i="1"/>
  <c r="E10" i="1"/>
  <c r="C10" i="1"/>
  <c r="Y9" i="1"/>
  <c r="V9" i="1"/>
  <c r="S9" i="1"/>
  <c r="P9" i="1"/>
  <c r="M9" i="1"/>
  <c r="J9" i="1"/>
  <c r="E9" i="1"/>
  <c r="AF9" i="1" s="1"/>
  <c r="C9" i="1"/>
  <c r="AF8" i="1"/>
  <c r="AE8" i="1"/>
  <c r="Y8" i="1"/>
  <c r="V8" i="1"/>
  <c r="S8" i="1"/>
  <c r="P8" i="1"/>
  <c r="M8" i="1"/>
  <c r="J8" i="1"/>
  <c r="G8" i="1"/>
  <c r="X7" i="1"/>
  <c r="U7" i="1"/>
  <c r="R7" i="1"/>
  <c r="O7" i="1"/>
  <c r="L7" i="1"/>
  <c r="I7" i="1"/>
  <c r="F7" i="1"/>
  <c r="C7" i="1"/>
  <c r="K6" i="1"/>
  <c r="G37" i="1" l="1"/>
  <c r="AC23" i="1"/>
  <c r="M39" i="1"/>
  <c r="AE10" i="1"/>
  <c r="D14" i="1"/>
  <c r="J14" i="1"/>
  <c r="AC36" i="1"/>
  <c r="AD36" i="1" s="1"/>
  <c r="D10" i="1"/>
  <c r="P14" i="1"/>
  <c r="P13" i="1"/>
  <c r="J39" i="1"/>
  <c r="AC24" i="1"/>
  <c r="AD24" i="1" s="1"/>
  <c r="G40" i="1"/>
  <c r="M40" i="1"/>
  <c r="S40" i="1"/>
  <c r="M14" i="1"/>
  <c r="G23" i="1"/>
  <c r="AF11" i="1"/>
  <c r="J11" i="1"/>
  <c r="M12" i="1"/>
  <c r="M15" i="1"/>
  <c r="G25" i="1"/>
  <c r="G36" i="1"/>
  <c r="M26" i="1"/>
  <c r="M38" i="1"/>
  <c r="J12" i="1"/>
  <c r="G26" i="1"/>
  <c r="AB27" i="1"/>
  <c r="AD27" i="1" s="1"/>
  <c r="AB40" i="1"/>
  <c r="D40" i="1"/>
  <c r="J40" i="1"/>
  <c r="AC40" i="1"/>
  <c r="P40" i="1"/>
  <c r="P39" i="1"/>
  <c r="AC39" i="1"/>
  <c r="Z34" i="1"/>
  <c r="AC38" i="1"/>
  <c r="J38" i="1"/>
  <c r="J37" i="1"/>
  <c r="AC37" i="1"/>
  <c r="Y34" i="1"/>
  <c r="AD34" i="1"/>
  <c r="D36" i="1"/>
  <c r="Y36" i="1" s="1"/>
  <c r="M27" i="1"/>
  <c r="S27" i="1"/>
  <c r="D27" i="1"/>
  <c r="J27" i="1"/>
  <c r="P26" i="1"/>
  <c r="AC26" i="1"/>
  <c r="J26" i="1"/>
  <c r="AD21" i="1"/>
  <c r="AC25" i="1"/>
  <c r="J25" i="1"/>
  <c r="Y21" i="1"/>
  <c r="D23" i="1"/>
  <c r="Z21" i="1"/>
  <c r="G15" i="1"/>
  <c r="S15" i="1"/>
  <c r="V15" i="1"/>
  <c r="AF15" i="1"/>
  <c r="J15" i="1"/>
  <c r="P15" i="1"/>
  <c r="AF14" i="1"/>
  <c r="G13" i="1"/>
  <c r="M13" i="1"/>
  <c r="AE12" i="1"/>
  <c r="AG12" i="1" s="1"/>
  <c r="AF13" i="1"/>
  <c r="J13" i="1"/>
  <c r="G12" i="1"/>
  <c r="AA8" i="1"/>
  <c r="G10" i="1"/>
  <c r="AA10" i="1" s="1"/>
  <c r="AF10" i="1"/>
  <c r="AG10" i="1" s="1"/>
  <c r="AG8" i="1"/>
  <c r="AB8" i="1"/>
  <c r="AD23" i="1"/>
  <c r="AE14" i="1"/>
  <c r="AC8" i="1"/>
  <c r="D9" i="1"/>
  <c r="AC9" i="1" s="1"/>
  <c r="AE9" i="1"/>
  <c r="AG9" i="1" s="1"/>
  <c r="D11" i="1"/>
  <c r="AE11" i="1"/>
  <c r="D13" i="1"/>
  <c r="AE13" i="1"/>
  <c r="G14" i="1"/>
  <c r="D15" i="1"/>
  <c r="AE15" i="1"/>
  <c r="D24" i="1"/>
  <c r="Z24" i="1" s="1"/>
  <c r="D25" i="1"/>
  <c r="X34" i="1"/>
  <c r="D37" i="1"/>
  <c r="D38" i="1"/>
  <c r="AB37" i="1"/>
  <c r="X21" i="1"/>
  <c r="AB22" i="1"/>
  <c r="AD22" i="1" s="1"/>
  <c r="AB25" i="1"/>
  <c r="AB26" i="1"/>
  <c r="AB35" i="1"/>
  <c r="AD35" i="1" s="1"/>
  <c r="AB38" i="1"/>
  <c r="AB39" i="1"/>
  <c r="D22" i="1"/>
  <c r="Z22" i="1" s="1"/>
  <c r="D26" i="1"/>
  <c r="D35" i="1"/>
  <c r="Z35" i="1" s="1"/>
  <c r="D39" i="1"/>
  <c r="Z23" i="1" l="1"/>
  <c r="Z39" i="1"/>
  <c r="Z25" i="1"/>
  <c r="AA14" i="1"/>
  <c r="AA11" i="1"/>
  <c r="AB12" i="1"/>
  <c r="AA12" i="1"/>
  <c r="AC10" i="1"/>
  <c r="AD10" i="1" s="1"/>
  <c r="Z26" i="1"/>
  <c r="AC15" i="1"/>
  <c r="AG11" i="1"/>
  <c r="Z40" i="1"/>
  <c r="Y23" i="1"/>
  <c r="Z38" i="1"/>
  <c r="AC12" i="1"/>
  <c r="AB10" i="1"/>
  <c r="X23" i="1"/>
  <c r="AA23" i="1" s="1"/>
  <c r="AB11" i="1"/>
  <c r="AG15" i="1"/>
  <c r="AC13" i="1"/>
  <c r="Y27" i="1"/>
  <c r="AD8" i="1"/>
  <c r="AD40" i="1"/>
  <c r="AD39" i="1"/>
  <c r="X27" i="1"/>
  <c r="AA21" i="1"/>
  <c r="X40" i="1"/>
  <c r="Y40" i="1"/>
  <c r="AA34" i="1"/>
  <c r="AD37" i="1"/>
  <c r="AD38" i="1"/>
  <c r="X39" i="1"/>
  <c r="Y39" i="1"/>
  <c r="Z37" i="1"/>
  <c r="X36" i="1"/>
  <c r="Z36" i="1"/>
  <c r="X35" i="1"/>
  <c r="AA35" i="1" s="1"/>
  <c r="Z27" i="1"/>
  <c r="AD26" i="1"/>
  <c r="AD25" i="1"/>
  <c r="X24" i="1"/>
  <c r="AA24" i="1" s="1"/>
  <c r="AG13" i="1"/>
  <c r="AG14" i="1"/>
  <c r="AB15" i="1"/>
  <c r="AB13" i="1"/>
  <c r="AC11" i="1"/>
  <c r="AD12" i="1"/>
  <c r="X38" i="1"/>
  <c r="X25" i="1"/>
  <c r="AB9" i="1"/>
  <c r="Y37" i="1"/>
  <c r="Y24" i="1"/>
  <c r="AA15" i="1"/>
  <c r="AA13" i="1"/>
  <c r="Y38" i="1"/>
  <c r="Y22" i="1"/>
  <c r="AB14" i="1"/>
  <c r="AC14" i="1"/>
  <c r="X37" i="1"/>
  <c r="Y26" i="1"/>
  <c r="X22" i="1"/>
  <c r="AA22" i="1" s="1"/>
  <c r="X26" i="1"/>
  <c r="AA9" i="1"/>
  <c r="AD9" i="1" s="1"/>
  <c r="Y25" i="1"/>
  <c r="Y35" i="1"/>
  <c r="AA39" i="1" l="1"/>
  <c r="AD15" i="1"/>
  <c r="AA26" i="1"/>
  <c r="AD14" i="1"/>
  <c r="AA25" i="1"/>
  <c r="AD11" i="1"/>
  <c r="AD13" i="1"/>
  <c r="AA40" i="1"/>
  <c r="AA38" i="1"/>
  <c r="AA27" i="1"/>
  <c r="AE25" i="1" s="1"/>
  <c r="AA37" i="1"/>
  <c r="AA36" i="1"/>
  <c r="AH15" i="1" l="1"/>
  <c r="AH10" i="1"/>
  <c r="AH14" i="1"/>
  <c r="AH11" i="1"/>
  <c r="AE23" i="1"/>
  <c r="AH9" i="1"/>
  <c r="AE26" i="1"/>
  <c r="AH12" i="1"/>
  <c r="AH13" i="1"/>
  <c r="AH8" i="1" a="1"/>
  <c r="AH8" i="1" s="1"/>
  <c r="AE21" i="1"/>
  <c r="AE27" i="1"/>
  <c r="AE24" i="1"/>
  <c r="AE22" i="1"/>
  <c r="AE40" i="1"/>
  <c r="AE38" i="1"/>
  <c r="AE36" i="1"/>
  <c r="AE34" i="1" a="1"/>
  <c r="AE34" i="1" s="1"/>
  <c r="AE37" i="1"/>
  <c r="AE35" i="1"/>
  <c r="AE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<sst xmlns="http://schemas.openxmlformats.org/spreadsheetml/2006/main" count="106" uniqueCount="40">
  <si>
    <t>【ＪＦＡ 第50回 全日本U-12サッカー選手権大会 兼 函館東ライオンズ旗争奪第54回函館ジュニアサッカー大会:1次リーグ】</t>
    <phoneticPr fontId="4"/>
  </si>
  <si>
    <t>〇勝点3・●勝点0・△勝点1</t>
    <rPh sb="1" eb="2">
      <t>カ</t>
    </rPh>
    <rPh sb="2" eb="3">
      <t>テン</t>
    </rPh>
    <phoneticPr fontId="4"/>
  </si>
  <si>
    <t>Aブロック</t>
    <phoneticPr fontId="4"/>
  </si>
  <si>
    <t>勝</t>
    <rPh sb="0" eb="1">
      <t>カ</t>
    </rPh>
    <phoneticPr fontId="4"/>
  </si>
  <si>
    <t>負</t>
    <rPh sb="0" eb="1">
      <t>マケ</t>
    </rPh>
    <phoneticPr fontId="4"/>
  </si>
  <si>
    <t>分</t>
    <rPh sb="0" eb="1">
      <t>ワ</t>
    </rPh>
    <phoneticPr fontId="4"/>
  </si>
  <si>
    <t>勝点</t>
    <rPh sb="0" eb="2">
      <t>カｔ</t>
    </rPh>
    <phoneticPr fontId="4"/>
  </si>
  <si>
    <t>得点</t>
    <rPh sb="0" eb="2">
      <t>トクテｎ</t>
    </rPh>
    <phoneticPr fontId="4"/>
  </si>
  <si>
    <t>失点</t>
    <rPh sb="0" eb="2">
      <t>シｔｔ</t>
    </rPh>
    <phoneticPr fontId="4"/>
  </si>
  <si>
    <t>得失点</t>
    <rPh sb="0" eb="3">
      <t>トクシッテン</t>
    </rPh>
    <phoneticPr fontId="4"/>
  </si>
  <si>
    <t>順位</t>
    <rPh sb="0" eb="2">
      <t>ジュン</t>
    </rPh>
    <phoneticPr fontId="4"/>
  </si>
  <si>
    <t>スクールU11</t>
  </si>
  <si>
    <t>イーグル</t>
  </si>
  <si>
    <t>プレイフル</t>
  </si>
  <si>
    <t>グランツ</t>
  </si>
  <si>
    <t>アヴェンダLVC</t>
  </si>
  <si>
    <t>知内・松前</t>
  </si>
  <si>
    <t>ジュニホワイト</t>
  </si>
  <si>
    <t>フロンティアグレー</t>
  </si>
  <si>
    <t>得点</t>
    <rPh sb="0" eb="2">
      <t>トクテン</t>
    </rPh>
    <phoneticPr fontId="4"/>
  </si>
  <si>
    <t>失点</t>
    <rPh sb="0" eb="2">
      <t>シッテン</t>
    </rPh>
    <phoneticPr fontId="4"/>
  </si>
  <si>
    <t>○</t>
  </si>
  <si>
    <t>●</t>
    <phoneticPr fontId="4"/>
  </si>
  <si>
    <t>△</t>
    <phoneticPr fontId="4"/>
  </si>
  <si>
    <t>Bブロック</t>
    <phoneticPr fontId="4"/>
  </si>
  <si>
    <t>西　部</t>
  </si>
  <si>
    <t>アヴェンダ</t>
  </si>
  <si>
    <t>サン・スポ2nd</t>
  </si>
  <si>
    <t>八　雲</t>
  </si>
  <si>
    <t>ＣＯＲＡＺＯＮ</t>
  </si>
  <si>
    <t>七　飯</t>
  </si>
  <si>
    <t>フロンティアグリーン</t>
  </si>
  <si>
    <t>Cブロック</t>
    <phoneticPr fontId="4"/>
  </si>
  <si>
    <t>桔　梗</t>
  </si>
  <si>
    <t>ジュニブルー</t>
  </si>
  <si>
    <t>八　幡</t>
  </si>
  <si>
    <t>スクール</t>
  </si>
  <si>
    <t>サン・スポ</t>
  </si>
  <si>
    <t>プレイフルRISE</t>
  </si>
  <si>
    <t>RIOMAR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</si>
</sst>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6"/>
      <color theme="1"/>
      <name val="ＭＳ ゴシック"/>
      <family val="3"/>
      <charset val="128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1"/>
      <color theme="1"/>
      <name val="Yu Gothic"/>
      <family val="3"/>
      <charset val="128"/>
      <scheme val="minor"/>
    </font>
    <font>
      <sz val="8"/>
      <color theme="1"/>
      <name val="Yu Gothic"/>
      <family val="3"/>
      <charset val="128"/>
      <scheme val="minor"/>
    </font>
    <font>
      <sz val="18"/>
      <color theme="1"/>
      <name val="ＭＳ ゴシック"/>
      <family val="3"/>
      <charset val="128"/>
    </font>
    <font>
      <sz val="12"/>
      <color theme="1"/>
      <name val="Yu Gothic Light"/>
      <family val="3"/>
      <charset val="128"/>
      <scheme val="major"/>
    </font>
    <font>
      <sz val="9"/>
      <color theme="1"/>
      <name val="Yu Gothic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name val="Yu Gothic Light"/>
      <family val="3"/>
      <charset val="128"/>
      <scheme val="major"/>
    </font>
    <font>
      <sz val="11"/>
      <color theme="2" tint="-9.9978637043366805E-2"/>
      <name val="Yu Gothic"/>
      <family val="3"/>
      <charset val="128"/>
      <scheme val="minor"/>
    </font>
    <font>
      <sz val="8"/>
      <color theme="2" tint="-9.9978637043366805E-2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36"/>
      <color theme="1"/>
      <name val="ＭＳ ゴシック"/>
      <family val="3"/>
      <charset val="128"/>
    </font>
    <font>
      <sz val="11"/>
      <color theme="0"/>
      <name val="Yu Gothic"/>
      <family val="3"/>
      <charset val="128"/>
      <scheme val="minor"/>
    </font>
    <font>
      <sz val="11"/>
      <color theme="0" tint="-0.34998626667073579"/>
      <name val="Yu Gothic"/>
      <family val="3"/>
      <charset val="128"/>
      <scheme val="minor"/>
    </font>
    <font>
      <sz val="8"/>
      <color theme="0"/>
      <name val="Yu Gothic"/>
      <family val="3"/>
      <charset val="128"/>
      <scheme val="minor"/>
    </font>
    <font>
      <b/>
      <sz val="18"/>
      <color theme="1"/>
      <name val="ＭＳ ゴシック"/>
      <family val="3"/>
      <charset val="128"/>
    </font>
    <font>
      <b/>
      <sz val="18"/>
      <color theme="1"/>
      <name val="Yu Gothic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theme="0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8" fillId="0" borderId="1" xfId="1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15" fillId="0" borderId="0" xfId="0" applyFont="1" applyAlignment="1">
      <alignment horizontal="center" vertical="center" shrinkToFit="1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shrinkToFit="1"/>
    </xf>
    <xf numFmtId="0" fontId="13" fillId="0" borderId="9" xfId="1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shrinkToFit="1"/>
    </xf>
    <xf numFmtId="0" fontId="12" fillId="0" borderId="3" xfId="0" applyFont="1" applyBorder="1" applyAlignment="1">
      <alignment vertical="center" shrinkToFit="1"/>
    </xf>
    <xf numFmtId="0" fontId="12" fillId="0" borderId="10" xfId="0" applyFont="1" applyBorder="1" applyAlignment="1">
      <alignment vertical="center" shrinkToFi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 shrinkToFit="1"/>
    </xf>
    <xf numFmtId="0" fontId="20" fillId="0" borderId="0" xfId="0" applyFont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21" fillId="0" borderId="0" xfId="0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 shrinkToFit="1"/>
    </xf>
    <xf numFmtId="0" fontId="9" fillId="0" borderId="1" xfId="0" applyFont="1" applyBorder="1" applyAlignment="1">
      <alignment horizontal="right"/>
    </xf>
    <xf numFmtId="0" fontId="11" fillId="0" borderId="3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7" fillId="0" borderId="17" xfId="0" applyFont="1" applyBorder="1" applyAlignment="1">
      <alignment horizontal="center" vertical="center"/>
    </xf>
    <xf numFmtId="0" fontId="16" fillId="0" borderId="1" xfId="0" applyFont="1" applyBorder="1" applyAlignment="1">
      <alignment horizontal="right"/>
    </xf>
    <xf numFmtId="0" fontId="11" fillId="0" borderId="12" xfId="0" applyFon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7" fillId="0" borderId="16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</cellXfs>
  <cellStyles count="2">
    <cellStyle name="標準" xfId="0" builtinId="0"/>
    <cellStyle name="標準 2" xfId="1" xr:uid="{975D243B-B96A-4503-BB37-9C9711B2DC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Q44"/>
  <sheetViews>
    <sheetView tabSelected="1" zoomScaleNormal="100" workbookViewId="0">
      <selection activeCell="B1" sqref="B1:AH1"/>
    </sheetView>
  </sheetViews>
  <sheetFormatPr defaultColWidth="12.875" defaultRowHeight="18.75"/>
  <cols>
    <col min="1" max="1" width="0.875" style="3" customWidth="1"/>
    <col min="2" max="2" width="11.125" style="3" customWidth="1"/>
    <col min="3" max="34" width="3.75" style="3" customWidth="1"/>
    <col min="35" max="35" width="1" style="3" customWidth="1"/>
    <col min="36" max="16384" width="12.875" style="3"/>
  </cols>
  <sheetData>
    <row r="1" spans="2:43" ht="38.25" customHeight="1">
      <c r="B1" s="73" t="s">
        <v>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</row>
    <row r="2" spans="2:43" ht="12" customHeight="1">
      <c r="B2" s="67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</row>
    <row r="3" spans="2:43" ht="12" customHeight="1">
      <c r="B3" s="67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</row>
    <row r="4" spans="2:43" ht="11.25" customHeight="1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2:43" ht="11.25" customHeight="1"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6"/>
      <c r="AB5" s="6"/>
      <c r="AC5" s="6"/>
      <c r="AD5" s="4"/>
      <c r="AE5" s="4"/>
      <c r="AF5" s="4"/>
      <c r="AG5" s="4"/>
      <c r="AH5" s="4"/>
      <c r="AO5" s="75"/>
      <c r="AP5" s="75"/>
      <c r="AQ5" s="75"/>
    </row>
    <row r="6" spans="2:43" ht="15.75" customHeight="1">
      <c r="B6" s="4"/>
      <c r="C6" s="4"/>
      <c r="D6" s="4"/>
      <c r="E6" s="4"/>
      <c r="F6" s="4"/>
      <c r="G6" s="4"/>
      <c r="H6" s="4"/>
      <c r="I6" s="4"/>
      <c r="J6" s="4"/>
      <c r="K6" s="7" t="str">
        <f>IF(COUNT(J6,L6)&lt;2,"",TEXT(J6-L6,"○;●;△"))</f>
        <v/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76" t="s">
        <v>1</v>
      </c>
      <c r="AD6" s="76"/>
      <c r="AE6" s="76"/>
      <c r="AF6" s="76"/>
      <c r="AG6" s="76"/>
      <c r="AH6" s="76"/>
    </row>
    <row r="7" spans="2:43" ht="30" customHeight="1">
      <c r="B7" s="8" t="s">
        <v>2</v>
      </c>
      <c r="C7" s="77" t="str">
        <f>IF(B8="","",B8)</f>
        <v>スクールU11</v>
      </c>
      <c r="D7" s="78"/>
      <c r="E7" s="78"/>
      <c r="F7" s="77" t="str">
        <f>IF(B9="","",B9)</f>
        <v>イーグル</v>
      </c>
      <c r="G7" s="78"/>
      <c r="H7" s="78"/>
      <c r="I7" s="77" t="str">
        <f>IF(B10="","",B10)</f>
        <v>プレイフル</v>
      </c>
      <c r="J7" s="78"/>
      <c r="K7" s="78"/>
      <c r="L7" s="77" t="str">
        <f>IF(B11="","",B11)</f>
        <v>グランツ</v>
      </c>
      <c r="M7" s="78"/>
      <c r="N7" s="78"/>
      <c r="O7" s="77" t="str">
        <f>IF(B12="","",B12)</f>
        <v>アヴェンダLVC</v>
      </c>
      <c r="P7" s="78"/>
      <c r="Q7" s="78"/>
      <c r="R7" s="77" t="str">
        <f>IF(B13="","",B13)</f>
        <v>知内・松前</v>
      </c>
      <c r="S7" s="78"/>
      <c r="T7" s="78"/>
      <c r="U7" s="77" t="str">
        <f>IF(B14="","",B14)</f>
        <v>ジュニホワイト</v>
      </c>
      <c r="V7" s="78"/>
      <c r="W7" s="78"/>
      <c r="X7" s="77" t="str">
        <f>IF(B15="","",B15)</f>
        <v>フロンティアグレー</v>
      </c>
      <c r="Y7" s="78"/>
      <c r="Z7" s="78"/>
      <c r="AA7" s="10" t="s">
        <v>3</v>
      </c>
      <c r="AB7" s="11" t="s">
        <v>4</v>
      </c>
      <c r="AC7" s="11" t="s">
        <v>5</v>
      </c>
      <c r="AD7" s="9" t="s">
        <v>6</v>
      </c>
      <c r="AE7" s="9" t="s">
        <v>7</v>
      </c>
      <c r="AF7" s="9" t="s">
        <v>8</v>
      </c>
      <c r="AG7" s="9" t="s">
        <v>9</v>
      </c>
      <c r="AH7" s="9" t="s">
        <v>10</v>
      </c>
    </row>
    <row r="8" spans="2:43" ht="30" customHeight="1">
      <c r="B8" s="9" t="s">
        <v>11</v>
      </c>
      <c r="C8" s="70"/>
      <c r="D8" s="71"/>
      <c r="E8" s="72"/>
      <c r="F8" s="54">
        <v>0</v>
      </c>
      <c r="G8" s="55" t="str">
        <f t="shared" ref="G8" si="0">IF(F8="","",IF(F8=H8,"△",IF(F8&gt;H8,"○","●")))</f>
        <v>●</v>
      </c>
      <c r="H8" s="15">
        <v>11</v>
      </c>
      <c r="I8" s="54">
        <v>0</v>
      </c>
      <c r="J8" s="55" t="str">
        <f t="shared" ref="J8:J9" si="1">IF(I8="","",IF(I8=K8,"△",IF(I8&gt;K8,"○","●")))</f>
        <v>●</v>
      </c>
      <c r="K8" s="15">
        <v>16</v>
      </c>
      <c r="L8" s="54">
        <v>0</v>
      </c>
      <c r="M8" s="55" t="str">
        <f t="shared" ref="M8:M10" si="2">IF(L8="","",IF(L8=N8,"△",IF(L8&gt;N8,"○","●")))</f>
        <v>●</v>
      </c>
      <c r="N8" s="12">
        <v>7</v>
      </c>
      <c r="O8" s="54"/>
      <c r="P8" s="12" t="str">
        <f t="shared" ref="P8:P11" si="3">IF(O8="","",IF(O8=Q8,"△",IF(O8&gt;Q8,"○","●")))</f>
        <v/>
      </c>
      <c r="Q8" s="12"/>
      <c r="R8" s="54">
        <v>0</v>
      </c>
      <c r="S8" s="12" t="str">
        <f t="shared" ref="S8:S12" si="4">IF(R8="","",IF(R8=T8,"△",IF(R8&gt;T8,"○","●")))</f>
        <v>●</v>
      </c>
      <c r="T8" s="12">
        <v>3</v>
      </c>
      <c r="U8" s="54">
        <v>1</v>
      </c>
      <c r="V8" s="12" t="str">
        <f t="shared" ref="V8:V13" si="5">IF(U8="","",IF(U8=W8,"△",IF(U8&gt;W8,"○","●")))</f>
        <v>●</v>
      </c>
      <c r="W8" s="12">
        <v>4</v>
      </c>
      <c r="X8" s="54"/>
      <c r="Y8" s="12" t="str">
        <f t="shared" ref="Y8:Y14" si="6">IF(X8="","",IF(X8=Z8,"△",IF(X8&gt;Z8,"○","●")))</f>
        <v/>
      </c>
      <c r="Z8" s="12"/>
      <c r="AA8" s="13">
        <f>COUNTIF($C8:$Z8,AA$16)</f>
        <v>0</v>
      </c>
      <c r="AB8" s="13">
        <f>COUNTIF($C8:$Z8,AB$16)</f>
        <v>5</v>
      </c>
      <c r="AC8" s="13">
        <f>COUNTIF($C8:$Z8,AC$16)</f>
        <v>0</v>
      </c>
      <c r="AD8" s="13">
        <f>AA8*3+AC8</f>
        <v>0</v>
      </c>
      <c r="AE8" s="13">
        <f>SUMIF($C$16:$Z$16,AE$7,$C8:$Z8)</f>
        <v>1</v>
      </c>
      <c r="AF8" s="13">
        <f>SUMIF($C$16:$Z$16,AF$7,$C8:$Z8)</f>
        <v>41</v>
      </c>
      <c r="AG8" s="13">
        <f>IFERROR(AE8-AF8,"")</f>
        <v>-40</v>
      </c>
      <c r="AH8" s="13" cm="1">
        <f t="array" ref="AH8">SUMPRODUCT(($AD$8:$AD$15*10^5+$AG$8:$AG$15&gt;AD8*10^5+AG8)*1)+1</f>
        <v>8</v>
      </c>
    </row>
    <row r="9" spans="2:43" ht="30" customHeight="1">
      <c r="B9" s="14" t="s">
        <v>12</v>
      </c>
      <c r="C9" s="12">
        <f>IF(H8="","",H8)</f>
        <v>11</v>
      </c>
      <c r="D9" s="12" t="str">
        <f>IF(C9="","",IF(C9=E9,"△",IF(C9&gt;E9,"○","●")))</f>
        <v>○</v>
      </c>
      <c r="E9" s="15">
        <f>IF(F8="","",F8)</f>
        <v>0</v>
      </c>
      <c r="F9" s="70"/>
      <c r="G9" s="71"/>
      <c r="H9" s="72"/>
      <c r="I9" s="54">
        <v>3</v>
      </c>
      <c r="J9" s="55" t="str">
        <f t="shared" si="1"/>
        <v>○</v>
      </c>
      <c r="K9" s="15">
        <v>1</v>
      </c>
      <c r="L9" s="54">
        <v>1</v>
      </c>
      <c r="M9" s="55" t="str">
        <f t="shared" si="2"/>
        <v>○</v>
      </c>
      <c r="N9" s="12">
        <v>0</v>
      </c>
      <c r="O9" s="54">
        <v>7</v>
      </c>
      <c r="P9" s="12" t="str">
        <f t="shared" si="3"/>
        <v>○</v>
      </c>
      <c r="Q9" s="12">
        <v>0</v>
      </c>
      <c r="R9" s="54">
        <v>3</v>
      </c>
      <c r="S9" s="12" t="str">
        <f t="shared" si="4"/>
        <v>○</v>
      </c>
      <c r="T9" s="12">
        <v>0</v>
      </c>
      <c r="U9" s="54">
        <v>8</v>
      </c>
      <c r="V9" s="12" t="str">
        <f t="shared" si="5"/>
        <v>○</v>
      </c>
      <c r="W9" s="12">
        <v>0</v>
      </c>
      <c r="X9" s="54">
        <v>3</v>
      </c>
      <c r="Y9" s="12" t="str">
        <f t="shared" si="6"/>
        <v>○</v>
      </c>
      <c r="Z9" s="12">
        <v>0</v>
      </c>
      <c r="AA9" s="13">
        <f t="shared" ref="AA9:AC15" si="7">COUNTIF($C9:$Z9,AA$16)</f>
        <v>7</v>
      </c>
      <c r="AB9" s="13">
        <f t="shared" si="7"/>
        <v>0</v>
      </c>
      <c r="AC9" s="13">
        <f t="shared" si="7"/>
        <v>0</v>
      </c>
      <c r="AD9" s="13">
        <f>AA9*3+AC9</f>
        <v>21</v>
      </c>
      <c r="AE9" s="13">
        <f t="shared" ref="AE9:AF15" si="8">SUMIF($C$16:$Z$16,AE$7,$C9:$Z9)</f>
        <v>36</v>
      </c>
      <c r="AF9" s="13">
        <f t="shared" si="8"/>
        <v>1</v>
      </c>
      <c r="AG9" s="13">
        <f>IFERROR(AE9-AF9,"")</f>
        <v>35</v>
      </c>
      <c r="AH9" s="13">
        <f>SUMPRODUCT(($AD$8:$AD$15*10^5+$AG$8:$AG$15&gt;AD9*10^5+AG9)*1)+1</f>
        <v>1</v>
      </c>
    </row>
    <row r="10" spans="2:43" ht="30" customHeight="1">
      <c r="B10" s="9" t="s">
        <v>13</v>
      </c>
      <c r="C10" s="12">
        <f>IF(K8="","",K8)</f>
        <v>16</v>
      </c>
      <c r="D10" s="12" t="str">
        <f>IF(C10="","",IF(C10=E10,"△",IF(C10&gt;E10,"○","●")))</f>
        <v>○</v>
      </c>
      <c r="E10" s="15">
        <f>IF(I8="","",I8)</f>
        <v>0</v>
      </c>
      <c r="F10" s="54">
        <f>IF(K9="","",K9)</f>
        <v>1</v>
      </c>
      <c r="G10" s="12" t="str">
        <f>IF(F10="","",IF(F10=H10,"△",IF(F10&gt;H10,"○","●")))</f>
        <v>●</v>
      </c>
      <c r="H10" s="15">
        <f>IF(I9="","",I9)</f>
        <v>3</v>
      </c>
      <c r="I10" s="70"/>
      <c r="J10" s="71"/>
      <c r="K10" s="72"/>
      <c r="L10" s="54">
        <v>4</v>
      </c>
      <c r="M10" s="55" t="str">
        <f t="shared" si="2"/>
        <v>○</v>
      </c>
      <c r="N10" s="12">
        <v>0</v>
      </c>
      <c r="O10" s="54">
        <v>5</v>
      </c>
      <c r="P10" s="12" t="str">
        <f t="shared" si="3"/>
        <v>○</v>
      </c>
      <c r="Q10" s="12">
        <v>0</v>
      </c>
      <c r="R10" s="54"/>
      <c r="S10" s="12" t="str">
        <f t="shared" si="4"/>
        <v/>
      </c>
      <c r="T10" s="12"/>
      <c r="U10" s="54"/>
      <c r="V10" s="12" t="str">
        <f t="shared" si="5"/>
        <v/>
      </c>
      <c r="W10" s="12"/>
      <c r="X10" s="54">
        <v>10</v>
      </c>
      <c r="Y10" s="12" t="str">
        <f t="shared" si="6"/>
        <v>○</v>
      </c>
      <c r="Z10" s="12">
        <v>0</v>
      </c>
      <c r="AA10" s="13">
        <f>COUNTIF($C10:$Z10,AA$16)</f>
        <v>4</v>
      </c>
      <c r="AB10" s="13">
        <f t="shared" si="7"/>
        <v>1</v>
      </c>
      <c r="AC10" s="13">
        <f t="shared" si="7"/>
        <v>0</v>
      </c>
      <c r="AD10" s="13">
        <f>AA10*3+AC10</f>
        <v>12</v>
      </c>
      <c r="AE10" s="13">
        <f t="shared" si="8"/>
        <v>36</v>
      </c>
      <c r="AF10" s="13">
        <f t="shared" si="8"/>
        <v>3</v>
      </c>
      <c r="AG10" s="13">
        <f t="shared" ref="AG10:AG15" si="9">IFERROR(AE10-AF10,"")</f>
        <v>33</v>
      </c>
      <c r="AH10" s="13">
        <f>SUMPRODUCT(($AD$8:$AD$15*10^5+$AG$8:$AG$15&gt;AD10*10^5+AG10)*1)+1</f>
        <v>2</v>
      </c>
    </row>
    <row r="11" spans="2:43" ht="30" customHeight="1">
      <c r="B11" s="9" t="s">
        <v>14</v>
      </c>
      <c r="C11" s="12">
        <f>IF(N8="","",N8)</f>
        <v>7</v>
      </c>
      <c r="D11" s="12" t="str">
        <f>IF(C11="","",IF(C11=E11,"△",IF(C11&gt;E11,"○","●")))</f>
        <v>○</v>
      </c>
      <c r="E11" s="15">
        <f>IF(L8="","",L8)</f>
        <v>0</v>
      </c>
      <c r="F11" s="54">
        <f>IF(N9="","",N9)</f>
        <v>0</v>
      </c>
      <c r="G11" s="12" t="str">
        <f>IF(F11="","",IF(F11=H11,"△",IF(F11&gt;H11,"○","●")))</f>
        <v>●</v>
      </c>
      <c r="H11" s="15">
        <f>IF(L9="","",L9)</f>
        <v>1</v>
      </c>
      <c r="I11" s="54">
        <f>IF(N10="","",N10)</f>
        <v>0</v>
      </c>
      <c r="J11" s="12" t="str">
        <f>IF(I11="","",IF(I11=K11,"△",IF(I11&gt;K11,"○","●")))</f>
        <v>●</v>
      </c>
      <c r="K11" s="15">
        <f>IF(L10="","",L10)</f>
        <v>4</v>
      </c>
      <c r="L11" s="70"/>
      <c r="M11" s="71"/>
      <c r="N11" s="72"/>
      <c r="O11" s="54">
        <v>0</v>
      </c>
      <c r="P11" s="12" t="str">
        <f t="shared" si="3"/>
        <v>●</v>
      </c>
      <c r="Q11" s="12">
        <v>2</v>
      </c>
      <c r="R11" s="54">
        <v>2</v>
      </c>
      <c r="S11" s="12" t="str">
        <f t="shared" si="4"/>
        <v>○</v>
      </c>
      <c r="T11" s="12">
        <v>1</v>
      </c>
      <c r="U11" s="54">
        <v>3</v>
      </c>
      <c r="V11" s="12" t="str">
        <f t="shared" si="5"/>
        <v>○</v>
      </c>
      <c r="W11" s="12">
        <v>1</v>
      </c>
      <c r="X11" s="54">
        <v>2</v>
      </c>
      <c r="Y11" s="12" t="str">
        <f t="shared" si="6"/>
        <v>○</v>
      </c>
      <c r="Z11" s="12">
        <v>0</v>
      </c>
      <c r="AA11" s="13">
        <f t="shared" si="7"/>
        <v>4</v>
      </c>
      <c r="AB11" s="13">
        <f t="shared" si="7"/>
        <v>3</v>
      </c>
      <c r="AC11" s="13">
        <f t="shared" si="7"/>
        <v>0</v>
      </c>
      <c r="AD11" s="13">
        <f t="shared" ref="AD11:AD15" si="10">AA11*3+AC11</f>
        <v>12</v>
      </c>
      <c r="AE11" s="13">
        <f t="shared" si="8"/>
        <v>14</v>
      </c>
      <c r="AF11" s="13">
        <f t="shared" si="8"/>
        <v>9</v>
      </c>
      <c r="AG11" s="13">
        <f t="shared" si="9"/>
        <v>5</v>
      </c>
      <c r="AH11" s="13">
        <f t="shared" ref="AH11:AH15" si="11">SUMPRODUCT(($AD$8:$AD$15*10^5+$AG$8:$AG$15&gt;AD11*10^5+AG11)*1)+1</f>
        <v>3</v>
      </c>
    </row>
    <row r="12" spans="2:43" ht="30" customHeight="1">
      <c r="B12" s="9" t="s">
        <v>15</v>
      </c>
      <c r="C12" s="16" t="str">
        <f>IF(Q8="","",Q8)</f>
        <v/>
      </c>
      <c r="D12" s="17" t="str">
        <f t="shared" ref="D12:D15" si="12">IF(C12="","",IF(C12=E12,"△",IF(C12&gt;E12,"○","●")))</f>
        <v/>
      </c>
      <c r="E12" s="17" t="str">
        <f>IF(O8="","",O8)</f>
        <v/>
      </c>
      <c r="F12" s="16">
        <f>IF(Q9="","",Q9)</f>
        <v>0</v>
      </c>
      <c r="G12" s="17" t="str">
        <f t="shared" ref="G12:G15" si="13">IF(F12="","",IF(F12=H12,"△",IF(F12&gt;H12,"○","●")))</f>
        <v>●</v>
      </c>
      <c r="H12" s="56">
        <f>IF(O9="","",O9)</f>
        <v>7</v>
      </c>
      <c r="I12" s="17">
        <f>IF(Q10="","",Q10)</f>
        <v>0</v>
      </c>
      <c r="J12" s="17" t="str">
        <f t="shared" ref="J12:J15" si="14">IF(I12="","",IF(I12=K12,"△",IF(I12&gt;K12,"○","●")))</f>
        <v>●</v>
      </c>
      <c r="K12" s="17">
        <f>IF(O10="","",O10)</f>
        <v>5</v>
      </c>
      <c r="L12" s="16">
        <f>IF(Q11="","",Q11)</f>
        <v>2</v>
      </c>
      <c r="M12" s="17" t="str">
        <f t="shared" ref="M12:M15" si="15">IF(L12="","",IF(L12=N12,"△",IF(L12&gt;N12,"○","●")))</f>
        <v>○</v>
      </c>
      <c r="N12" s="56">
        <f>IF(O11="","",O11)</f>
        <v>0</v>
      </c>
      <c r="O12" s="70"/>
      <c r="P12" s="71"/>
      <c r="Q12" s="72"/>
      <c r="R12" s="54">
        <v>1</v>
      </c>
      <c r="S12" s="12" t="str">
        <f t="shared" si="4"/>
        <v>△</v>
      </c>
      <c r="T12" s="12">
        <v>1</v>
      </c>
      <c r="U12" s="54"/>
      <c r="V12" s="12" t="str">
        <f t="shared" si="5"/>
        <v/>
      </c>
      <c r="W12" s="12"/>
      <c r="X12" s="54">
        <v>0</v>
      </c>
      <c r="Y12" s="12" t="str">
        <f t="shared" si="6"/>
        <v>●</v>
      </c>
      <c r="Z12" s="12">
        <v>2</v>
      </c>
      <c r="AA12" s="13">
        <f t="shared" si="7"/>
        <v>1</v>
      </c>
      <c r="AB12" s="13">
        <f t="shared" si="7"/>
        <v>3</v>
      </c>
      <c r="AC12" s="13">
        <f t="shared" si="7"/>
        <v>1</v>
      </c>
      <c r="AD12" s="13">
        <f t="shared" si="10"/>
        <v>4</v>
      </c>
      <c r="AE12" s="13">
        <f t="shared" si="8"/>
        <v>3</v>
      </c>
      <c r="AF12" s="13">
        <f t="shared" si="8"/>
        <v>15</v>
      </c>
      <c r="AG12" s="13">
        <f t="shared" si="9"/>
        <v>-12</v>
      </c>
      <c r="AH12" s="13">
        <f t="shared" si="11"/>
        <v>6</v>
      </c>
    </row>
    <row r="13" spans="2:43" ht="30" customHeight="1">
      <c r="B13" s="9" t="s">
        <v>16</v>
      </c>
      <c r="C13" s="16">
        <f>IF(T8="","",T8)</f>
        <v>3</v>
      </c>
      <c r="D13" s="17" t="str">
        <f t="shared" si="12"/>
        <v>○</v>
      </c>
      <c r="E13" s="17">
        <f>IF(R8="","",R8)</f>
        <v>0</v>
      </c>
      <c r="F13" s="16">
        <f>IF(T9="","",T9)</f>
        <v>0</v>
      </c>
      <c r="G13" s="17" t="str">
        <f t="shared" si="13"/>
        <v>●</v>
      </c>
      <c r="H13" s="56">
        <f>IF(R9="","",R9)</f>
        <v>3</v>
      </c>
      <c r="I13" s="17" t="str">
        <f>IF(T10="","",T10)</f>
        <v/>
      </c>
      <c r="J13" s="17" t="str">
        <f t="shared" si="14"/>
        <v/>
      </c>
      <c r="K13" s="17" t="str">
        <f>IF(R10="","",R10)</f>
        <v/>
      </c>
      <c r="L13" s="16">
        <f>IF(T11="","",T11)</f>
        <v>1</v>
      </c>
      <c r="M13" s="17" t="str">
        <f t="shared" si="15"/>
        <v>●</v>
      </c>
      <c r="N13" s="56">
        <f>IF(R11="","",R11)</f>
        <v>2</v>
      </c>
      <c r="O13" s="57">
        <f>IF(T12="","",T12)</f>
        <v>1</v>
      </c>
      <c r="P13" s="58" t="str">
        <f t="shared" ref="P13:P15" si="16">IF(O13="","",IF(O13=Q13,"△",IF(O13&gt;Q13,"○","●")))</f>
        <v>△</v>
      </c>
      <c r="Q13" s="59">
        <f>IF(R12="","",R12)</f>
        <v>1</v>
      </c>
      <c r="R13" s="70"/>
      <c r="S13" s="71"/>
      <c r="T13" s="72"/>
      <c r="U13" s="54">
        <v>0</v>
      </c>
      <c r="V13" s="12" t="str">
        <f t="shared" si="5"/>
        <v>●</v>
      </c>
      <c r="W13" s="12">
        <v>1</v>
      </c>
      <c r="X13" s="54"/>
      <c r="Y13" s="12" t="str">
        <f t="shared" si="6"/>
        <v/>
      </c>
      <c r="Z13" s="12"/>
      <c r="AA13" s="13">
        <f t="shared" si="7"/>
        <v>1</v>
      </c>
      <c r="AB13" s="13">
        <f t="shared" si="7"/>
        <v>3</v>
      </c>
      <c r="AC13" s="13">
        <f t="shared" si="7"/>
        <v>1</v>
      </c>
      <c r="AD13" s="13">
        <f t="shared" si="10"/>
        <v>4</v>
      </c>
      <c r="AE13" s="13">
        <f t="shared" si="8"/>
        <v>5</v>
      </c>
      <c r="AF13" s="13">
        <f t="shared" si="8"/>
        <v>7</v>
      </c>
      <c r="AG13" s="13">
        <f t="shared" si="9"/>
        <v>-2</v>
      </c>
      <c r="AH13" s="13">
        <f t="shared" si="11"/>
        <v>5</v>
      </c>
    </row>
    <row r="14" spans="2:43" ht="30" customHeight="1">
      <c r="B14" s="9" t="s">
        <v>17</v>
      </c>
      <c r="C14" s="16">
        <f>IF(W8="","",W8)</f>
        <v>4</v>
      </c>
      <c r="D14" s="17" t="str">
        <f t="shared" si="12"/>
        <v>○</v>
      </c>
      <c r="E14" s="17">
        <f>IF(U8="","",U8)</f>
        <v>1</v>
      </c>
      <c r="F14" s="16">
        <f>IF(W9="","",W9)</f>
        <v>0</v>
      </c>
      <c r="G14" s="17" t="str">
        <f t="shared" si="13"/>
        <v>●</v>
      </c>
      <c r="H14" s="56">
        <f>IF(U9="","",U9)</f>
        <v>8</v>
      </c>
      <c r="I14" s="17" t="str">
        <f>IF(W10="","",W10)</f>
        <v/>
      </c>
      <c r="J14" s="17" t="str">
        <f t="shared" si="14"/>
        <v/>
      </c>
      <c r="K14" s="17" t="str">
        <f>IF(U10="","",U10)</f>
        <v/>
      </c>
      <c r="L14" s="16">
        <f>IF(W11="","",W11)</f>
        <v>1</v>
      </c>
      <c r="M14" s="17" t="str">
        <f t="shared" si="15"/>
        <v>●</v>
      </c>
      <c r="N14" s="56">
        <f>IF(U11="","",U11)</f>
        <v>3</v>
      </c>
      <c r="O14" s="16" t="str">
        <f>IF(W12="","",W12)</f>
        <v/>
      </c>
      <c r="P14" s="17" t="str">
        <f t="shared" si="16"/>
        <v/>
      </c>
      <c r="Q14" s="56" t="str">
        <f>IF(U12="","",U12)</f>
        <v/>
      </c>
      <c r="R14" s="16">
        <f>IF(W13="","",W13)</f>
        <v>1</v>
      </c>
      <c r="S14" s="17" t="str">
        <f t="shared" ref="S14:S15" si="17">IF(R14="","",IF(R14=T14,"△",IF(R14&gt;T14,"○","●")))</f>
        <v>○</v>
      </c>
      <c r="T14" s="60">
        <f>IF(U13="","",U13)</f>
        <v>0</v>
      </c>
      <c r="U14" s="70"/>
      <c r="V14" s="71"/>
      <c r="W14" s="72"/>
      <c r="X14" s="54">
        <v>2</v>
      </c>
      <c r="Y14" s="12" t="str">
        <f t="shared" si="6"/>
        <v>△</v>
      </c>
      <c r="Z14" s="12">
        <v>2</v>
      </c>
      <c r="AA14" s="13">
        <f t="shared" si="7"/>
        <v>2</v>
      </c>
      <c r="AB14" s="13">
        <f t="shared" si="7"/>
        <v>2</v>
      </c>
      <c r="AC14" s="13">
        <f t="shared" si="7"/>
        <v>1</v>
      </c>
      <c r="AD14" s="13">
        <f t="shared" si="10"/>
        <v>7</v>
      </c>
      <c r="AE14" s="13">
        <f t="shared" si="8"/>
        <v>8</v>
      </c>
      <c r="AF14" s="13">
        <f t="shared" si="8"/>
        <v>14</v>
      </c>
      <c r="AG14" s="13">
        <f>IFERROR(AE14-AF14,"")</f>
        <v>-6</v>
      </c>
      <c r="AH14" s="13">
        <f t="shared" si="11"/>
        <v>4</v>
      </c>
    </row>
    <row r="15" spans="2:43" ht="30" customHeight="1">
      <c r="B15" s="9" t="s">
        <v>18</v>
      </c>
      <c r="C15" s="16" t="str">
        <f>IF(Z8="","",Z8)</f>
        <v/>
      </c>
      <c r="D15" s="17" t="str">
        <f t="shared" si="12"/>
        <v/>
      </c>
      <c r="E15" s="17" t="str">
        <f>IF(X8="","",X8)</f>
        <v/>
      </c>
      <c r="F15" s="16">
        <f>IF(Z9="","",Z9)</f>
        <v>0</v>
      </c>
      <c r="G15" s="17" t="str">
        <f t="shared" si="13"/>
        <v>●</v>
      </c>
      <c r="H15" s="56">
        <f>IF(X9="","",X9)</f>
        <v>3</v>
      </c>
      <c r="I15" s="17">
        <f>IF(Z10="","",Z10)</f>
        <v>0</v>
      </c>
      <c r="J15" s="17" t="str">
        <f t="shared" si="14"/>
        <v>●</v>
      </c>
      <c r="K15" s="17">
        <f>IF(X10="","",X10)</f>
        <v>10</v>
      </c>
      <c r="L15" s="16">
        <f>IF(Z11="","",Z11)</f>
        <v>0</v>
      </c>
      <c r="M15" s="17" t="str">
        <f t="shared" si="15"/>
        <v>●</v>
      </c>
      <c r="N15" s="56">
        <f>IF(X11="","",X11)</f>
        <v>2</v>
      </c>
      <c r="O15" s="54">
        <f>IF(Z12="","",Z12)</f>
        <v>2</v>
      </c>
      <c r="P15" s="12" t="str">
        <f t="shared" si="16"/>
        <v>○</v>
      </c>
      <c r="Q15" s="15">
        <f>IF(X12="","",X12)</f>
        <v>0</v>
      </c>
      <c r="R15" s="54" t="str">
        <f>IF(Z13="","",Z13)</f>
        <v/>
      </c>
      <c r="S15" s="12" t="str">
        <f t="shared" si="17"/>
        <v/>
      </c>
      <c r="T15" s="61" t="str">
        <f>IF(X13="","",X13)</f>
        <v/>
      </c>
      <c r="U15" s="16">
        <f>IF(Z14="","",Z14)</f>
        <v>2</v>
      </c>
      <c r="V15" s="39" t="str">
        <f>IF(U15="","",IF(U15=W15,"△",IF(U15&gt;W15,"○","●")))</f>
        <v>△</v>
      </c>
      <c r="W15" s="56">
        <f>IF(X14="","",X14)</f>
        <v>2</v>
      </c>
      <c r="X15" s="70"/>
      <c r="Y15" s="71"/>
      <c r="Z15" s="72"/>
      <c r="AA15" s="13">
        <f t="shared" si="7"/>
        <v>1</v>
      </c>
      <c r="AB15" s="13">
        <f t="shared" si="7"/>
        <v>3</v>
      </c>
      <c r="AC15" s="13">
        <f t="shared" si="7"/>
        <v>1</v>
      </c>
      <c r="AD15" s="13">
        <f t="shared" si="10"/>
        <v>4</v>
      </c>
      <c r="AE15" s="13">
        <f t="shared" si="8"/>
        <v>4</v>
      </c>
      <c r="AF15" s="13">
        <f t="shared" si="8"/>
        <v>17</v>
      </c>
      <c r="AG15" s="13">
        <f t="shared" si="9"/>
        <v>-13</v>
      </c>
      <c r="AH15" s="13">
        <f t="shared" si="11"/>
        <v>7</v>
      </c>
    </row>
    <row r="16" spans="2:43" s="20" customFormat="1" ht="11.25" customHeight="1">
      <c r="B16" s="18"/>
      <c r="C16" s="64" t="s">
        <v>19</v>
      </c>
      <c r="D16" s="64"/>
      <c r="E16" s="64" t="s">
        <v>20</v>
      </c>
      <c r="F16" s="64" t="s">
        <v>19</v>
      </c>
      <c r="G16" s="64"/>
      <c r="H16" s="64" t="s">
        <v>20</v>
      </c>
      <c r="I16" s="64" t="s">
        <v>19</v>
      </c>
      <c r="J16" s="64"/>
      <c r="K16" s="64" t="s">
        <v>20</v>
      </c>
      <c r="L16" s="64" t="s">
        <v>19</v>
      </c>
      <c r="M16" s="64"/>
      <c r="N16" s="64" t="s">
        <v>20</v>
      </c>
      <c r="O16" s="64" t="s">
        <v>19</v>
      </c>
      <c r="P16" s="64"/>
      <c r="Q16" s="64" t="s">
        <v>20</v>
      </c>
      <c r="R16" s="64" t="s">
        <v>19</v>
      </c>
      <c r="S16" s="64"/>
      <c r="T16" s="64" t="s">
        <v>20</v>
      </c>
      <c r="U16" s="64" t="s">
        <v>19</v>
      </c>
      <c r="V16" s="64"/>
      <c r="W16" s="64" t="s">
        <v>20</v>
      </c>
      <c r="X16" s="64" t="s">
        <v>19</v>
      </c>
      <c r="Y16" s="64"/>
      <c r="Z16" s="64" t="s">
        <v>20</v>
      </c>
      <c r="AA16" s="65" t="s">
        <v>21</v>
      </c>
      <c r="AB16" s="65" t="s">
        <v>22</v>
      </c>
      <c r="AC16" s="19" t="s">
        <v>23</v>
      </c>
      <c r="AD16" s="18"/>
      <c r="AE16" s="18"/>
      <c r="AF16" s="18"/>
      <c r="AG16" s="18"/>
      <c r="AH16" s="18"/>
    </row>
    <row r="17" spans="2:36" s="20" customFormat="1" ht="11.25" customHeight="1">
      <c r="B17" s="18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5"/>
      <c r="AB17" s="65"/>
      <c r="AC17" s="19"/>
      <c r="AD17" s="18"/>
      <c r="AE17" s="18"/>
      <c r="AF17" s="18"/>
      <c r="AG17" s="18"/>
      <c r="AH17" s="18"/>
    </row>
    <row r="18" spans="2:36" ht="11.25" customHeight="1"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6"/>
      <c r="AB18" s="6"/>
      <c r="AC18" s="6"/>
      <c r="AD18" s="4"/>
      <c r="AE18" s="4"/>
      <c r="AF18" s="4"/>
      <c r="AG18" s="4"/>
      <c r="AH18" s="4"/>
      <c r="AI18" s="21"/>
      <c r="AJ18" s="21"/>
    </row>
    <row r="19" spans="2:36" ht="19.5">
      <c r="C19" s="22"/>
      <c r="D19" s="22"/>
      <c r="E19" s="22"/>
      <c r="K19" s="23"/>
      <c r="Z19" s="80" t="s">
        <v>1</v>
      </c>
      <c r="AA19" s="76"/>
      <c r="AB19" s="76"/>
      <c r="AC19" s="76"/>
      <c r="AD19" s="76"/>
      <c r="AE19" s="76"/>
    </row>
    <row r="20" spans="2:36" ht="30" customHeight="1">
      <c r="B20" s="24" t="s">
        <v>24</v>
      </c>
      <c r="C20" s="77" t="str">
        <f>IF(B21="","",B21)</f>
        <v>西　部</v>
      </c>
      <c r="D20" s="78"/>
      <c r="E20" s="78"/>
      <c r="F20" s="78" t="str">
        <f>IF(B22="","",B22)</f>
        <v>アヴェンダ</v>
      </c>
      <c r="G20" s="87"/>
      <c r="H20" s="78"/>
      <c r="I20" s="78" t="str">
        <f>IF(B23="","",B23)</f>
        <v>サン・スポ2nd</v>
      </c>
      <c r="J20" s="78"/>
      <c r="K20" s="78"/>
      <c r="L20" s="78" t="str">
        <f>IF(B24="","",B24)</f>
        <v>八　雲</v>
      </c>
      <c r="M20" s="78"/>
      <c r="N20" s="81"/>
      <c r="O20" s="81" t="str">
        <f>IF(B25="","",B25)</f>
        <v>ＣＯＲＡＺＯＮ</v>
      </c>
      <c r="P20" s="82"/>
      <c r="Q20" s="83"/>
      <c r="R20" s="81" t="str">
        <f>IF(B26="","",B26)</f>
        <v>七　飯</v>
      </c>
      <c r="S20" s="82"/>
      <c r="T20" s="83"/>
      <c r="U20" s="81" t="str">
        <f>IF(B27="","",B27)</f>
        <v>フロンティアグリーン</v>
      </c>
      <c r="V20" s="84"/>
      <c r="W20" s="77"/>
      <c r="X20" s="10" t="s">
        <v>3</v>
      </c>
      <c r="Y20" s="11" t="s">
        <v>4</v>
      </c>
      <c r="Z20" s="11" t="s">
        <v>5</v>
      </c>
      <c r="AA20" s="9" t="s">
        <v>6</v>
      </c>
      <c r="AB20" s="9" t="s">
        <v>7</v>
      </c>
      <c r="AC20" s="9" t="s">
        <v>8</v>
      </c>
      <c r="AD20" s="9" t="s">
        <v>9</v>
      </c>
      <c r="AE20" s="9" t="s">
        <v>10</v>
      </c>
    </row>
    <row r="21" spans="2:36" ht="30" customHeight="1">
      <c r="B21" s="9" t="s">
        <v>25</v>
      </c>
      <c r="C21" s="85"/>
      <c r="D21" s="79"/>
      <c r="E21" s="86"/>
      <c r="F21" s="40">
        <v>0</v>
      </c>
      <c r="G21" s="41" t="str">
        <f>IF(F21="","",IF(F21=H21,"△",IF(F21&gt;H21,"○","●")))</f>
        <v>●</v>
      </c>
      <c r="H21" s="42">
        <v>9</v>
      </c>
      <c r="I21" s="40">
        <v>0</v>
      </c>
      <c r="J21" s="41" t="str">
        <f>IF(I21="","",IF(I21=K21,"△",IF(I21&gt;K21,"○","●")))</f>
        <v>●</v>
      </c>
      <c r="K21" s="42">
        <v>2</v>
      </c>
      <c r="L21" s="40"/>
      <c r="M21" s="41" t="str">
        <f>IF(L21="","",IF(L21=N21,"△",IF(L21&gt;N21,"○","●")))</f>
        <v/>
      </c>
      <c r="N21" s="43"/>
      <c r="O21" s="40">
        <v>1</v>
      </c>
      <c r="P21" s="43" t="str">
        <f>IF(O21="","",IF(O21=Q21,"△",IF(O21&gt;Q21,"○","●")))</f>
        <v>●</v>
      </c>
      <c r="Q21" s="43">
        <v>2</v>
      </c>
      <c r="R21" s="40"/>
      <c r="S21" s="43" t="str">
        <f>IF(R21="","",IF(R21=T21,"△",IF(R21&gt;T21,"○","●")))</f>
        <v/>
      </c>
      <c r="T21" s="43"/>
      <c r="U21" s="40">
        <v>0</v>
      </c>
      <c r="V21" s="43" t="str">
        <f t="shared" ref="V21:V26" si="18">IF(U21="","",IF(U21=W21,"△",IF(U21&gt;W21,"○","●")))</f>
        <v>●</v>
      </c>
      <c r="W21" s="43">
        <v>3</v>
      </c>
      <c r="X21" s="25">
        <f t="shared" ref="X21:X27" si="19">IF(B21="","",COUNTIF($C21:$W21,X$28))</f>
        <v>0</v>
      </c>
      <c r="Y21" s="25">
        <f t="shared" ref="Y21:Y27" si="20">IF(B21="","",COUNTIF($C21:$W21,Y$28))</f>
        <v>4</v>
      </c>
      <c r="Z21" s="25">
        <f t="shared" ref="Z21:Z27" si="21">IF(B21="","",COUNTIF($C21:$W21,Z$28))</f>
        <v>0</v>
      </c>
      <c r="AA21" s="26">
        <f t="shared" ref="AA21:AA27" si="22">IF(B21="","",X21*3+Z21)</f>
        <v>0</v>
      </c>
      <c r="AB21" s="26">
        <f t="shared" ref="AB21:AB27" si="23">IF(B21="","",SUMIF($C$28:$W$28,AB$20,$C21:$W21))</f>
        <v>1</v>
      </c>
      <c r="AC21" s="26">
        <f t="shared" ref="AC21:AC27" si="24">IF(B21="","",SUMIF($C$28:$W$28,AC$20,$C21:$W21))</f>
        <v>16</v>
      </c>
      <c r="AD21" s="26">
        <f t="shared" ref="AD21:AD27" si="25">IFERROR(AB21-AC21,"")</f>
        <v>-15</v>
      </c>
      <c r="AE21" s="26">
        <f t="shared" ref="AE21:AE27" si="26">IF(B21="","",SUMPRODUCT(($AA$21:$AA$27*10^5+$AD$21:$AD$27&gt;AA21*10^5+AD21)*1)+1)</f>
        <v>6</v>
      </c>
    </row>
    <row r="22" spans="2:36" ht="30" customHeight="1">
      <c r="B22" s="9" t="s">
        <v>26</v>
      </c>
      <c r="C22" s="43">
        <f>IF(H21="","",H21)</f>
        <v>9</v>
      </c>
      <c r="D22" s="46" t="str">
        <f t="shared" ref="D22:D27" si="27">IF(C22="","",IF(C22=E22,"△",IF(C22&gt;E22,"○","●")))</f>
        <v>○</v>
      </c>
      <c r="E22" s="42">
        <f>IF(F21="","",F21)</f>
        <v>0</v>
      </c>
      <c r="F22" s="85"/>
      <c r="G22" s="79"/>
      <c r="H22" s="86"/>
      <c r="I22" s="40">
        <v>5</v>
      </c>
      <c r="J22" s="41" t="str">
        <f>IF(I22="","",IF(I22=K22,"△",IF(I22&gt;K22,"○","●")))</f>
        <v>○</v>
      </c>
      <c r="K22" s="44">
        <v>0</v>
      </c>
      <c r="L22" s="45">
        <v>15</v>
      </c>
      <c r="M22" s="41" t="str">
        <f>IF(L22="","",IF(L22=N22,"△",IF(L22&gt;N22,"○","●")))</f>
        <v>○</v>
      </c>
      <c r="N22" s="43">
        <v>0</v>
      </c>
      <c r="O22" s="45">
        <v>3</v>
      </c>
      <c r="P22" s="43" t="str">
        <f>IF(O22="","",IF(O22=Q22,"△",IF(O22&gt;Q22,"○","●")))</f>
        <v>○</v>
      </c>
      <c r="Q22" s="43">
        <v>0</v>
      </c>
      <c r="R22" s="45">
        <v>27</v>
      </c>
      <c r="S22" s="43" t="str">
        <f>IF(R22="","",IF(R22=T22,"△",IF(R22&gt;T22,"○","●")))</f>
        <v>○</v>
      </c>
      <c r="T22" s="43">
        <v>0</v>
      </c>
      <c r="U22" s="45">
        <v>0</v>
      </c>
      <c r="V22" s="43" t="str">
        <f>IF(U22="","",IF(U22=W22,"△",IF(U22&gt;W22,"○","●")))</f>
        <v>●</v>
      </c>
      <c r="W22" s="43">
        <v>2</v>
      </c>
      <c r="X22" s="25">
        <f t="shared" si="19"/>
        <v>5</v>
      </c>
      <c r="Y22" s="25">
        <f t="shared" si="20"/>
        <v>1</v>
      </c>
      <c r="Z22" s="25">
        <f t="shared" si="21"/>
        <v>0</v>
      </c>
      <c r="AA22" s="26">
        <f t="shared" si="22"/>
        <v>15</v>
      </c>
      <c r="AB22" s="26">
        <f t="shared" si="23"/>
        <v>59</v>
      </c>
      <c r="AC22" s="26">
        <f t="shared" si="24"/>
        <v>2</v>
      </c>
      <c r="AD22" s="26">
        <f t="shared" si="25"/>
        <v>57</v>
      </c>
      <c r="AE22" s="26">
        <f t="shared" si="26"/>
        <v>1</v>
      </c>
    </row>
    <row r="23" spans="2:36" ht="30" customHeight="1">
      <c r="B23" s="14" t="s">
        <v>27</v>
      </c>
      <c r="C23" s="43">
        <f>IF(K21="","",K21)</f>
        <v>2</v>
      </c>
      <c r="D23" s="46" t="str">
        <f t="shared" si="27"/>
        <v>○</v>
      </c>
      <c r="E23" s="42">
        <f>IF(I21="","",I21)</f>
        <v>0</v>
      </c>
      <c r="F23" s="40">
        <f>IF(K22="","",K22)</f>
        <v>0</v>
      </c>
      <c r="G23" s="46" t="str">
        <f>IF(F23="","",IF(F23=H23,"△",IF(F23&gt;H23,"○","●")))</f>
        <v>●</v>
      </c>
      <c r="H23" s="42">
        <f>IF(I22="","",I22)</f>
        <v>5</v>
      </c>
      <c r="I23" s="85"/>
      <c r="J23" s="79"/>
      <c r="K23" s="86"/>
      <c r="L23" s="40">
        <v>2</v>
      </c>
      <c r="M23" s="41" t="str">
        <f>IF(L23="","",IF(L23=N23,"△",IF(L23&gt;N23,"○","●")))</f>
        <v>○</v>
      </c>
      <c r="N23" s="43">
        <v>0</v>
      </c>
      <c r="O23" s="40">
        <v>0</v>
      </c>
      <c r="P23" s="43" t="str">
        <f>IF(O23="","",IF(O23=Q23,"△",IF(O23&gt;Q23,"○","●")))</f>
        <v>●</v>
      </c>
      <c r="Q23" s="43">
        <v>1</v>
      </c>
      <c r="R23" s="40"/>
      <c r="S23" s="43" t="str">
        <f>IF(R23="","",IF(R23=T23,"△",IF(R23&gt;T23,"○","●")))</f>
        <v/>
      </c>
      <c r="T23" s="43"/>
      <c r="U23" s="40"/>
      <c r="V23" s="43" t="str">
        <f t="shared" si="18"/>
        <v/>
      </c>
      <c r="W23" s="43"/>
      <c r="X23" s="25">
        <f t="shared" si="19"/>
        <v>2</v>
      </c>
      <c r="Y23" s="25">
        <f t="shared" si="20"/>
        <v>2</v>
      </c>
      <c r="Z23" s="25">
        <f t="shared" si="21"/>
        <v>0</v>
      </c>
      <c r="AA23" s="26">
        <f t="shared" si="22"/>
        <v>6</v>
      </c>
      <c r="AB23" s="26">
        <f t="shared" si="23"/>
        <v>4</v>
      </c>
      <c r="AC23" s="26">
        <f t="shared" si="24"/>
        <v>6</v>
      </c>
      <c r="AD23" s="26">
        <f t="shared" si="25"/>
        <v>-2</v>
      </c>
      <c r="AE23" s="26">
        <f t="shared" si="26"/>
        <v>4</v>
      </c>
    </row>
    <row r="24" spans="2:36" ht="30" customHeight="1">
      <c r="B24" s="9" t="s">
        <v>28</v>
      </c>
      <c r="C24" s="43" t="str">
        <f>IF(N21="","",N21)</f>
        <v/>
      </c>
      <c r="D24" s="46" t="str">
        <f t="shared" si="27"/>
        <v/>
      </c>
      <c r="E24" s="42" t="str">
        <f>IF(L21="","",L21)</f>
        <v/>
      </c>
      <c r="F24" s="40">
        <f>IF(N22="","",N22)</f>
        <v>0</v>
      </c>
      <c r="G24" s="46" t="str">
        <f>IF(F24="","",IF(F24=H24,"△",IF(F24&gt;H24,"○","●")))</f>
        <v>●</v>
      </c>
      <c r="H24" s="42">
        <f>IF(L22="","",L22)</f>
        <v>15</v>
      </c>
      <c r="I24" s="40">
        <f>IF(N23="","",N23)</f>
        <v>0</v>
      </c>
      <c r="J24" s="46" t="str">
        <f>IF(I24="","",IF(I24=K24,"△",IF(I24&gt;K24,"○","●")))</f>
        <v>●</v>
      </c>
      <c r="K24" s="42">
        <f>IF(L23="","",L23)</f>
        <v>2</v>
      </c>
      <c r="L24" s="85"/>
      <c r="M24" s="79"/>
      <c r="N24" s="79"/>
      <c r="O24" s="40"/>
      <c r="P24" s="43" t="str">
        <f>IF(O24="","",IF(O24=Q24,"△",IF(O24&gt;Q24,"○","●")))</f>
        <v/>
      </c>
      <c r="Q24" s="43"/>
      <c r="R24" s="40">
        <v>12</v>
      </c>
      <c r="S24" s="43" t="str">
        <f>IF(R24="","",IF(R24=T24,"△",IF(R24&gt;T24,"○","●")))</f>
        <v>○</v>
      </c>
      <c r="T24" s="43">
        <v>0</v>
      </c>
      <c r="U24" s="40">
        <v>0</v>
      </c>
      <c r="V24" s="43" t="str">
        <f t="shared" si="18"/>
        <v>●</v>
      </c>
      <c r="W24" s="43">
        <v>6</v>
      </c>
      <c r="X24" s="25">
        <f t="shared" si="19"/>
        <v>1</v>
      </c>
      <c r="Y24" s="25">
        <f t="shared" si="20"/>
        <v>3</v>
      </c>
      <c r="Z24" s="25">
        <f t="shared" si="21"/>
        <v>0</v>
      </c>
      <c r="AA24" s="26">
        <f t="shared" si="22"/>
        <v>3</v>
      </c>
      <c r="AB24" s="26">
        <f t="shared" si="23"/>
        <v>12</v>
      </c>
      <c r="AC24" s="26">
        <f t="shared" si="24"/>
        <v>23</v>
      </c>
      <c r="AD24" s="26">
        <f t="shared" si="25"/>
        <v>-11</v>
      </c>
      <c r="AE24" s="26">
        <f t="shared" si="26"/>
        <v>5</v>
      </c>
    </row>
    <row r="25" spans="2:36" ht="30" customHeight="1">
      <c r="B25" s="9" t="s">
        <v>29</v>
      </c>
      <c r="C25" s="47">
        <f>IF(Q21="","",Q21)</f>
        <v>2</v>
      </c>
      <c r="D25" s="48" t="str">
        <f t="shared" si="27"/>
        <v>○</v>
      </c>
      <c r="E25" s="50">
        <f>IF(O21="","",O21)</f>
        <v>1</v>
      </c>
      <c r="F25" s="47">
        <f>IF(Q22="","",Q22)</f>
        <v>0</v>
      </c>
      <c r="G25" s="48" t="str">
        <f>IF(F25="","",IF(F25=H25,"△",IF(F25&gt;H25,"○","●")))</f>
        <v>●</v>
      </c>
      <c r="H25" s="49">
        <f>IF(O22="","",O22)</f>
        <v>3</v>
      </c>
      <c r="I25" s="50">
        <f>IF(Q23="","",Q23)</f>
        <v>1</v>
      </c>
      <c r="J25" s="48" t="str">
        <f>IF(I25="","",IF(I25=K25,"△",IF(I25&gt;K25,"○","●")))</f>
        <v>○</v>
      </c>
      <c r="K25" s="50">
        <f>IF(O23="","",O23)</f>
        <v>0</v>
      </c>
      <c r="L25" s="47" t="str">
        <f>IF(Q24="","",Q24)</f>
        <v/>
      </c>
      <c r="M25" s="50" t="str">
        <f>IF(L25="","",IF(L25=N25,"△",IF(L25&gt;N25,"○","●")))</f>
        <v/>
      </c>
      <c r="N25" s="49" t="str">
        <f>IF(O24="","",O24)</f>
        <v/>
      </c>
      <c r="O25" s="79"/>
      <c r="P25" s="79"/>
      <c r="Q25" s="79"/>
      <c r="R25" s="40">
        <v>12</v>
      </c>
      <c r="S25" s="43" t="str">
        <f>IF(R25="","",IF(R25=T25,"△",IF(R25&gt;T25,"○","●")))</f>
        <v>○</v>
      </c>
      <c r="T25" s="43">
        <v>0</v>
      </c>
      <c r="U25" s="40"/>
      <c r="V25" s="43" t="str">
        <f t="shared" si="18"/>
        <v/>
      </c>
      <c r="W25" s="43"/>
      <c r="X25" s="25">
        <f t="shared" si="19"/>
        <v>3</v>
      </c>
      <c r="Y25" s="25">
        <f t="shared" si="20"/>
        <v>1</v>
      </c>
      <c r="Z25" s="25">
        <f t="shared" si="21"/>
        <v>0</v>
      </c>
      <c r="AA25" s="26">
        <f t="shared" si="22"/>
        <v>9</v>
      </c>
      <c r="AB25" s="26">
        <f t="shared" si="23"/>
        <v>15</v>
      </c>
      <c r="AC25" s="26">
        <f t="shared" si="24"/>
        <v>4</v>
      </c>
      <c r="AD25" s="26">
        <f t="shared" si="25"/>
        <v>11</v>
      </c>
      <c r="AE25" s="26">
        <f t="shared" si="26"/>
        <v>3</v>
      </c>
    </row>
    <row r="26" spans="2:36" ht="30" customHeight="1">
      <c r="B26" s="9" t="s">
        <v>30</v>
      </c>
      <c r="C26" s="47" t="str">
        <f>IF(T21="","",T21)</f>
        <v/>
      </c>
      <c r="D26" s="48" t="str">
        <f t="shared" si="27"/>
        <v/>
      </c>
      <c r="E26" s="50" t="str">
        <f>IF(R21="","",R21)</f>
        <v/>
      </c>
      <c r="F26" s="47">
        <f>IF(T22="","",T22)</f>
        <v>0</v>
      </c>
      <c r="G26" s="48" t="str">
        <f>IF(F26="","",IF(F26=H26,"△",IF(F26&gt;H26,"○","●")))</f>
        <v>●</v>
      </c>
      <c r="H26" s="49">
        <f>IF(R22="","",R22)</f>
        <v>27</v>
      </c>
      <c r="I26" s="50" t="str">
        <f>IF(T23="","",T23)</f>
        <v/>
      </c>
      <c r="J26" s="48" t="str">
        <f>IF(I26="","",IF(I26=K26,"△",IF(I26&gt;K26,"○","●")))</f>
        <v/>
      </c>
      <c r="K26" s="50" t="str">
        <f>IF(R23="","",R23)</f>
        <v/>
      </c>
      <c r="L26" s="47">
        <f>IF(T24="","",T24)</f>
        <v>0</v>
      </c>
      <c r="M26" s="50" t="str">
        <f>IF(L26="","",IF(L26=N26,"△",IF(L26&gt;N26,"○","●")))</f>
        <v>●</v>
      </c>
      <c r="N26" s="49">
        <f>IF(R24="","",R24)</f>
        <v>12</v>
      </c>
      <c r="O26" s="51">
        <f>IF(T25="","",T25)</f>
        <v>0</v>
      </c>
      <c r="P26" s="52" t="str">
        <f>IF(O26="","",IF(O26=Q26,"△",IF(O26&gt;Q26,"○","●")))</f>
        <v>●</v>
      </c>
      <c r="Q26" s="53">
        <f>IF(R25="","",R25)</f>
        <v>12</v>
      </c>
      <c r="R26" s="79"/>
      <c r="S26" s="79"/>
      <c r="T26" s="79"/>
      <c r="U26" s="40">
        <v>0</v>
      </c>
      <c r="V26" s="43" t="str">
        <f t="shared" si="18"/>
        <v>●</v>
      </c>
      <c r="W26" s="43">
        <v>18</v>
      </c>
      <c r="X26" s="25">
        <f t="shared" si="19"/>
        <v>0</v>
      </c>
      <c r="Y26" s="25">
        <f t="shared" si="20"/>
        <v>4</v>
      </c>
      <c r="Z26" s="25">
        <f t="shared" si="21"/>
        <v>0</v>
      </c>
      <c r="AA26" s="26">
        <f t="shared" si="22"/>
        <v>0</v>
      </c>
      <c r="AB26" s="26">
        <f t="shared" si="23"/>
        <v>0</v>
      </c>
      <c r="AC26" s="26">
        <f t="shared" si="24"/>
        <v>69</v>
      </c>
      <c r="AD26" s="26">
        <f t="shared" si="25"/>
        <v>-69</v>
      </c>
      <c r="AE26" s="26">
        <f t="shared" si="26"/>
        <v>7</v>
      </c>
    </row>
    <row r="27" spans="2:36" ht="30" customHeight="1">
      <c r="B27" s="9" t="s">
        <v>31</v>
      </c>
      <c r="C27" s="30">
        <f>IF(W21="","",W21)</f>
        <v>3</v>
      </c>
      <c r="D27" s="31" t="str">
        <f t="shared" si="27"/>
        <v>○</v>
      </c>
      <c r="E27" s="32">
        <f>IF(U21="","",U21)</f>
        <v>0</v>
      </c>
      <c r="F27" s="30">
        <f>IF(W22="","",W22)</f>
        <v>2</v>
      </c>
      <c r="G27" s="31" t="str">
        <f>IF(F27="","",IF(F27=H27,"△",IF(F27&gt;H27,"○","●")))</f>
        <v>○</v>
      </c>
      <c r="H27" s="33">
        <f>IF(U22="","",U22)</f>
        <v>0</v>
      </c>
      <c r="I27" s="32" t="str">
        <f>IF(W23="","",W23)</f>
        <v/>
      </c>
      <c r="J27" s="31" t="str">
        <f>IF(I27="","",IF(I27=K27,"△",IF(I27&gt;K27,"○","●")))</f>
        <v/>
      </c>
      <c r="K27" s="32" t="str">
        <f>IF(U23="","",U23)</f>
        <v/>
      </c>
      <c r="L27" s="30">
        <f>IF(W24="","",W24)</f>
        <v>6</v>
      </c>
      <c r="M27" s="32" t="str">
        <f>IF(L27="","",IF(L27=N27,"△",IF(L27&gt;N27,"○","●")))</f>
        <v>○</v>
      </c>
      <c r="N27" s="33">
        <f>IF(U24="","",U24)</f>
        <v>0</v>
      </c>
      <c r="O27" s="34" t="str">
        <f>IF(W25="","",W25)</f>
        <v/>
      </c>
      <c r="P27" s="31" t="str">
        <f>IF(O27="","",IF(O27=Q27,"△",IF(O27&gt;Q27,"○","●")))</f>
        <v/>
      </c>
      <c r="Q27" s="35" t="str">
        <f>IF(U25="","",U25)</f>
        <v/>
      </c>
      <c r="R27" s="34">
        <f>IF(W26="","",W26)</f>
        <v>18</v>
      </c>
      <c r="S27" s="31" t="str">
        <f>IF(R27="","",IF(R27=T27,"△",IF(R27&gt;T27,"○","●")))</f>
        <v>○</v>
      </c>
      <c r="T27" s="36">
        <f>IF(U26="","",U26)</f>
        <v>0</v>
      </c>
      <c r="U27" s="88"/>
      <c r="V27" s="89"/>
      <c r="W27" s="90"/>
      <c r="X27" s="25">
        <f t="shared" si="19"/>
        <v>4</v>
      </c>
      <c r="Y27" s="25">
        <f t="shared" si="20"/>
        <v>0</v>
      </c>
      <c r="Z27" s="25">
        <f t="shared" si="21"/>
        <v>0</v>
      </c>
      <c r="AA27" s="26">
        <f t="shared" si="22"/>
        <v>12</v>
      </c>
      <c r="AB27" s="26">
        <f t="shared" si="23"/>
        <v>29</v>
      </c>
      <c r="AC27" s="26">
        <f t="shared" si="24"/>
        <v>0</v>
      </c>
      <c r="AD27" s="26">
        <f t="shared" si="25"/>
        <v>29</v>
      </c>
      <c r="AE27" s="26">
        <f t="shared" si="26"/>
        <v>2</v>
      </c>
    </row>
    <row r="28" spans="2:36" ht="12.75" customHeight="1">
      <c r="B28" s="37"/>
      <c r="C28" s="62" t="s">
        <v>19</v>
      </c>
      <c r="D28" s="62"/>
      <c r="E28" s="62" t="s">
        <v>20</v>
      </c>
      <c r="F28" s="62" t="s">
        <v>19</v>
      </c>
      <c r="G28" s="62"/>
      <c r="H28" s="62" t="s">
        <v>20</v>
      </c>
      <c r="I28" s="62" t="s">
        <v>19</v>
      </c>
      <c r="J28" s="62"/>
      <c r="K28" s="62" t="s">
        <v>20</v>
      </c>
      <c r="L28" s="62" t="s">
        <v>19</v>
      </c>
      <c r="M28" s="62"/>
      <c r="N28" s="62" t="s">
        <v>20</v>
      </c>
      <c r="O28" s="62" t="s">
        <v>19</v>
      </c>
      <c r="P28" s="62"/>
      <c r="Q28" s="62" t="s">
        <v>20</v>
      </c>
      <c r="R28" s="62" t="s">
        <v>19</v>
      </c>
      <c r="S28" s="62"/>
      <c r="T28" s="62" t="s">
        <v>20</v>
      </c>
      <c r="U28" s="62" t="s">
        <v>19</v>
      </c>
      <c r="V28" s="62"/>
      <c r="W28" s="62" t="s">
        <v>20</v>
      </c>
      <c r="X28" s="63" t="s">
        <v>21</v>
      </c>
      <c r="Y28" s="63" t="s">
        <v>22</v>
      </c>
      <c r="Z28" s="63" t="s">
        <v>23</v>
      </c>
      <c r="AA28" s="37"/>
      <c r="AB28" s="37"/>
      <c r="AC28" s="37"/>
      <c r="AD28" s="38"/>
      <c r="AE28" s="38"/>
    </row>
    <row r="29" spans="2:36" ht="12.75" customHeight="1">
      <c r="B29" s="37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3"/>
      <c r="Y29" s="63"/>
      <c r="Z29" s="63"/>
      <c r="AA29" s="37"/>
      <c r="AB29" s="37"/>
      <c r="AC29" s="37"/>
      <c r="AD29" s="38"/>
      <c r="AE29" s="38"/>
    </row>
    <row r="30" spans="2:36" ht="12.75" customHeight="1"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</row>
    <row r="31" spans="2:36" ht="12.75" customHeight="1"/>
    <row r="32" spans="2:36" ht="19.5">
      <c r="C32" s="22"/>
      <c r="D32" s="22"/>
      <c r="E32" s="22"/>
      <c r="K32" s="23"/>
      <c r="Z32" s="80" t="s">
        <v>1</v>
      </c>
      <c r="AA32" s="76"/>
      <c r="AB32" s="76"/>
      <c r="AC32" s="76"/>
      <c r="AD32" s="76"/>
      <c r="AE32" s="76"/>
    </row>
    <row r="33" spans="2:34" ht="30" customHeight="1">
      <c r="B33" s="24" t="s">
        <v>32</v>
      </c>
      <c r="C33" s="77" t="str">
        <f>IF(B34="","",B34)</f>
        <v>サン・スポ</v>
      </c>
      <c r="D33" s="78"/>
      <c r="E33" s="78"/>
      <c r="F33" s="78" t="str">
        <f>IF(B35="","",B35)</f>
        <v>桔　梗</v>
      </c>
      <c r="G33" s="87"/>
      <c r="H33" s="78"/>
      <c r="I33" s="78" t="str">
        <f>IF(B36="","",B36)</f>
        <v>プレイフルRISE</v>
      </c>
      <c r="J33" s="78"/>
      <c r="K33" s="78"/>
      <c r="L33" s="78" t="str">
        <f>IF(B37="","",B37)</f>
        <v>八　幡</v>
      </c>
      <c r="M33" s="78"/>
      <c r="N33" s="81"/>
      <c r="O33" s="81" t="str">
        <f>IF(B38="","",B38)</f>
        <v>ジュニブルー</v>
      </c>
      <c r="P33" s="82"/>
      <c r="Q33" s="83"/>
      <c r="R33" s="81" t="str">
        <f>IF(B39="","",B39)</f>
        <v>RIOMAR</v>
      </c>
      <c r="S33" s="82"/>
      <c r="T33" s="83"/>
      <c r="U33" s="81" t="str">
        <f>IF(B40="","",B40)</f>
        <v>スクール</v>
      </c>
      <c r="V33" s="84"/>
      <c r="W33" s="77"/>
      <c r="X33" s="10" t="s">
        <v>3</v>
      </c>
      <c r="Y33" s="11" t="s">
        <v>4</v>
      </c>
      <c r="Z33" s="11" t="s">
        <v>5</v>
      </c>
      <c r="AA33" s="9" t="s">
        <v>6</v>
      </c>
      <c r="AB33" s="9" t="s">
        <v>7</v>
      </c>
      <c r="AC33" s="9" t="s">
        <v>8</v>
      </c>
      <c r="AD33" s="9" t="s">
        <v>9</v>
      </c>
      <c r="AE33" s="9" t="s">
        <v>10</v>
      </c>
    </row>
    <row r="34" spans="2:34" ht="30" customHeight="1">
      <c r="B34" s="9" t="s">
        <v>37</v>
      </c>
      <c r="C34" s="85"/>
      <c r="D34" s="79"/>
      <c r="E34" s="86"/>
      <c r="F34" s="40">
        <v>2</v>
      </c>
      <c r="G34" s="41" t="str">
        <f>IF(F34="","",IF(F34=H34,"△",IF(F34&gt;H34,"○","●")))</f>
        <v>○</v>
      </c>
      <c r="H34" s="42">
        <v>0</v>
      </c>
      <c r="I34" s="40">
        <v>6</v>
      </c>
      <c r="J34" s="41" t="str">
        <f>IF(I34="","",IF(I34=K34,"△",IF(I34&gt;K34,"○","●")))</f>
        <v>○</v>
      </c>
      <c r="K34" s="42">
        <v>0</v>
      </c>
      <c r="L34" s="40">
        <v>3</v>
      </c>
      <c r="M34" s="41" t="str">
        <f>IF(L34="","",IF(L34=N34,"△",IF(L34&gt;N34,"○","●")))</f>
        <v>○</v>
      </c>
      <c r="N34" s="43">
        <v>0</v>
      </c>
      <c r="O34" s="40">
        <v>6</v>
      </c>
      <c r="P34" s="43" t="str">
        <f>IF(O34="","",IF(O34=Q34,"△",IF(O34&gt;Q34,"○","●")))</f>
        <v>○</v>
      </c>
      <c r="Q34" s="43">
        <v>0</v>
      </c>
      <c r="R34" s="40">
        <v>9</v>
      </c>
      <c r="S34" s="43" t="str">
        <f>IF(R34="","",IF(R34=T34,"△",IF(R34&gt;T34,"○","●")))</f>
        <v>○</v>
      </c>
      <c r="T34" s="43">
        <v>0</v>
      </c>
      <c r="U34" s="40">
        <v>5</v>
      </c>
      <c r="V34" s="43" t="str">
        <f t="shared" ref="V34:V39" si="28">IF(U34="","",IF(U34=W34,"△",IF(U34&gt;W34,"○","●")))</f>
        <v>○</v>
      </c>
      <c r="W34" s="43">
        <v>0</v>
      </c>
      <c r="X34" s="25">
        <f t="shared" ref="X34:X40" si="29">IF(B34="","",COUNTIF($C34:$W34,X$41))</f>
        <v>6</v>
      </c>
      <c r="Y34" s="25">
        <f t="shared" ref="Y34:Y40" si="30">IF(B34="","",COUNTIF($C34:$W34,Y$41))</f>
        <v>0</v>
      </c>
      <c r="Z34" s="25">
        <f t="shared" ref="Z34:Z40" si="31">IF(B34="","",COUNTIF($C34:$W34,Z$41))</f>
        <v>0</v>
      </c>
      <c r="AA34" s="26">
        <f t="shared" ref="AA34:AA40" si="32">IF(B34="","",X34*3+Z34)</f>
        <v>18</v>
      </c>
      <c r="AB34" s="26">
        <f t="shared" ref="AB34:AB40" si="33">IF(B34="","",SUMIF($C$41:$W$41,AB$33,$C34:$W34))</f>
        <v>31</v>
      </c>
      <c r="AC34" s="26">
        <f t="shared" ref="AC34:AC40" si="34">IF(B34="","",SUMIF($C$41:$W$41,AC$33,$C34:$W34))</f>
        <v>0</v>
      </c>
      <c r="AD34" s="26">
        <f t="shared" ref="AD34:AD40" si="35">IFERROR(AB34-AC34,"")</f>
        <v>31</v>
      </c>
      <c r="AE34" s="26" cm="1">
        <f t="array" ref="AE34">IF(B34="","",SUMPRODUCT(($AA$34:$AA$40*10^5+$AD$34:$AD$40&gt;AA34*10^5+AD34)*1)+1)</f>
        <v>1</v>
      </c>
    </row>
    <row r="35" spans="2:34" ht="30" customHeight="1">
      <c r="B35" s="9" t="s">
        <v>33</v>
      </c>
      <c r="C35" s="27">
        <f>IF(H34="","",H34)</f>
        <v>0</v>
      </c>
      <c r="D35" s="28" t="str">
        <f t="shared" ref="D35:D40" si="36">IF(C35="","",IF(C35=E35,"△",IF(C35&gt;E35,"○","●")))</f>
        <v>●</v>
      </c>
      <c r="E35" s="29">
        <f>IF(F34="","",F34)</f>
        <v>2</v>
      </c>
      <c r="F35" s="85"/>
      <c r="G35" s="79"/>
      <c r="H35" s="86"/>
      <c r="I35" s="40">
        <v>3</v>
      </c>
      <c r="J35" s="41" t="str">
        <f>IF(I35="","",IF(I35=K35,"△",IF(I35&gt;K35,"○","●")))</f>
        <v>○</v>
      </c>
      <c r="K35" s="44">
        <v>1</v>
      </c>
      <c r="L35" s="45">
        <v>0</v>
      </c>
      <c r="M35" s="41" t="str">
        <f>IF(L35="","",IF(L35=N35,"△",IF(L35&gt;N35,"○","●")))</f>
        <v>△</v>
      </c>
      <c r="N35" s="43">
        <v>0</v>
      </c>
      <c r="O35" s="45">
        <v>4</v>
      </c>
      <c r="P35" s="43" t="str">
        <f>IF(O35="","",IF(O35=Q35,"△",IF(O35&gt;Q35,"○","●")))</f>
        <v>○</v>
      </c>
      <c r="Q35" s="43">
        <v>0</v>
      </c>
      <c r="R35" s="45">
        <v>2</v>
      </c>
      <c r="S35" s="43" t="str">
        <f>IF(R35="","",IF(R35=T35,"△",IF(R35&gt;T35,"○","●")))</f>
        <v>○</v>
      </c>
      <c r="T35" s="43">
        <v>0</v>
      </c>
      <c r="U35" s="45">
        <v>4</v>
      </c>
      <c r="V35" s="43" t="str">
        <f t="shared" si="28"/>
        <v>○</v>
      </c>
      <c r="W35" s="43">
        <v>0</v>
      </c>
      <c r="X35" s="25">
        <f t="shared" si="29"/>
        <v>4</v>
      </c>
      <c r="Y35" s="25">
        <f t="shared" si="30"/>
        <v>1</v>
      </c>
      <c r="Z35" s="25">
        <f t="shared" si="31"/>
        <v>1</v>
      </c>
      <c r="AA35" s="26">
        <f t="shared" si="32"/>
        <v>13</v>
      </c>
      <c r="AB35" s="26">
        <f t="shared" si="33"/>
        <v>13</v>
      </c>
      <c r="AC35" s="26">
        <f t="shared" si="34"/>
        <v>3</v>
      </c>
      <c r="AD35" s="26">
        <f t="shared" si="35"/>
        <v>10</v>
      </c>
      <c r="AE35" s="26">
        <f t="shared" ref="AE35:AE40" si="37">IF(B35="","",SUMPRODUCT(($AA$34:$AA$40*10^5+$AD$34:$AD$40&gt;AA35*10^5+AD35)*1)+1)</f>
        <v>2</v>
      </c>
    </row>
    <row r="36" spans="2:34" ht="30" customHeight="1">
      <c r="B36" s="9" t="s">
        <v>38</v>
      </c>
      <c r="C36" s="27">
        <f>IF(K34="","",K34)</f>
        <v>0</v>
      </c>
      <c r="D36" s="28" t="str">
        <f t="shared" si="36"/>
        <v>●</v>
      </c>
      <c r="E36" s="29">
        <f>IF(I34="","",I34)</f>
        <v>6</v>
      </c>
      <c r="F36" s="40">
        <f>IF(K35="","",K35)</f>
        <v>1</v>
      </c>
      <c r="G36" s="46" t="str">
        <f>IF(F36="","",IF(F36=H36,"△",IF(F36&gt;H36,"○","●")))</f>
        <v>●</v>
      </c>
      <c r="H36" s="42">
        <f>IF(I35="","",I35)</f>
        <v>3</v>
      </c>
      <c r="I36" s="85"/>
      <c r="J36" s="79"/>
      <c r="K36" s="86"/>
      <c r="L36" s="40">
        <v>3</v>
      </c>
      <c r="M36" s="41" t="str">
        <f>IF(L36="","",IF(L36=N36,"△",IF(L36&gt;N36,"○","●")))</f>
        <v>○</v>
      </c>
      <c r="N36" s="43">
        <v>0</v>
      </c>
      <c r="O36" s="40">
        <v>2</v>
      </c>
      <c r="P36" s="43" t="str">
        <f>IF(O36="","",IF(O36=Q36,"△",IF(O36&gt;Q36,"○","●")))</f>
        <v>○</v>
      </c>
      <c r="Q36" s="43">
        <v>0</v>
      </c>
      <c r="R36" s="40">
        <v>11</v>
      </c>
      <c r="S36" s="43" t="str">
        <f>IF(R36="","",IF(R36=T36,"△",IF(R36&gt;T36,"○","●")))</f>
        <v>○</v>
      </c>
      <c r="T36" s="43">
        <v>0</v>
      </c>
      <c r="U36" s="40">
        <v>4</v>
      </c>
      <c r="V36" s="43" t="str">
        <f t="shared" si="28"/>
        <v>○</v>
      </c>
      <c r="W36" s="43">
        <v>0</v>
      </c>
      <c r="X36" s="25">
        <f t="shared" si="29"/>
        <v>4</v>
      </c>
      <c r="Y36" s="25">
        <f t="shared" si="30"/>
        <v>2</v>
      </c>
      <c r="Z36" s="25">
        <f t="shared" si="31"/>
        <v>0</v>
      </c>
      <c r="AA36" s="26">
        <f t="shared" si="32"/>
        <v>12</v>
      </c>
      <c r="AB36" s="26">
        <f t="shared" si="33"/>
        <v>21</v>
      </c>
      <c r="AC36" s="26">
        <f t="shared" si="34"/>
        <v>9</v>
      </c>
      <c r="AD36" s="26">
        <f t="shared" si="35"/>
        <v>12</v>
      </c>
      <c r="AE36" s="26">
        <f t="shared" si="37"/>
        <v>3</v>
      </c>
    </row>
    <row r="37" spans="2:34" ht="30" customHeight="1">
      <c r="B37" s="14" t="s">
        <v>35</v>
      </c>
      <c r="C37" s="27">
        <f>IF(N34="","",N34)</f>
        <v>0</v>
      </c>
      <c r="D37" s="28" t="str">
        <f t="shared" si="36"/>
        <v>●</v>
      </c>
      <c r="E37" s="29">
        <f>IF(L34="","",L34)</f>
        <v>3</v>
      </c>
      <c r="F37" s="40">
        <f>IF(N35="","",N35)</f>
        <v>0</v>
      </c>
      <c r="G37" s="46" t="str">
        <f>IF(F37="","",IF(F37=H37,"△",IF(F37&gt;H37,"○","●")))</f>
        <v>△</v>
      </c>
      <c r="H37" s="42">
        <f>IF(L35="","",L35)</f>
        <v>0</v>
      </c>
      <c r="I37" s="40">
        <f>IF(N36="","",N36)</f>
        <v>0</v>
      </c>
      <c r="J37" s="46" t="str">
        <f>IF(I37="","",IF(I37=K37,"△",IF(I37&gt;K37,"○","●")))</f>
        <v>●</v>
      </c>
      <c r="K37" s="42">
        <f>IF(L36="","",L36)</f>
        <v>3</v>
      </c>
      <c r="L37" s="85"/>
      <c r="M37" s="79"/>
      <c r="N37" s="79"/>
      <c r="O37" s="40">
        <v>1</v>
      </c>
      <c r="P37" s="43" t="str">
        <f>IF(O37="","",IF(O37=Q37,"△",IF(O37&gt;Q37,"○","●")))</f>
        <v>○</v>
      </c>
      <c r="Q37" s="43">
        <v>0</v>
      </c>
      <c r="R37" s="40">
        <v>3</v>
      </c>
      <c r="S37" s="43" t="str">
        <f>IF(R37="","",IF(R37=T37,"△",IF(R37&gt;T37,"○","●")))</f>
        <v>○</v>
      </c>
      <c r="T37" s="43">
        <v>0</v>
      </c>
      <c r="U37" s="40">
        <v>3</v>
      </c>
      <c r="V37" s="43" t="str">
        <f t="shared" si="28"/>
        <v>○</v>
      </c>
      <c r="W37" s="43">
        <v>0</v>
      </c>
      <c r="X37" s="25">
        <f t="shared" si="29"/>
        <v>3</v>
      </c>
      <c r="Y37" s="25">
        <f t="shared" si="30"/>
        <v>2</v>
      </c>
      <c r="Z37" s="25">
        <f t="shared" si="31"/>
        <v>1</v>
      </c>
      <c r="AA37" s="26">
        <f t="shared" si="32"/>
        <v>10</v>
      </c>
      <c r="AB37" s="26">
        <f t="shared" si="33"/>
        <v>7</v>
      </c>
      <c r="AC37" s="26">
        <f t="shared" si="34"/>
        <v>6</v>
      </c>
      <c r="AD37" s="26">
        <f t="shared" si="35"/>
        <v>1</v>
      </c>
      <c r="AE37" s="26">
        <f t="shared" si="37"/>
        <v>4</v>
      </c>
    </row>
    <row r="38" spans="2:34" ht="30" customHeight="1">
      <c r="B38" s="9" t="s">
        <v>34</v>
      </c>
      <c r="C38" s="30">
        <f>IF(Q34="","",Q34)</f>
        <v>0</v>
      </c>
      <c r="D38" s="31" t="str">
        <f t="shared" si="36"/>
        <v>●</v>
      </c>
      <c r="E38" s="32">
        <f>IF(O34="","",O34)</f>
        <v>6</v>
      </c>
      <c r="F38" s="47">
        <f>IF(Q35="","",Q35)</f>
        <v>0</v>
      </c>
      <c r="G38" s="48" t="str">
        <f>IF(F38="","",IF(F38=H38,"△",IF(F38&gt;H38,"○","●")))</f>
        <v>●</v>
      </c>
      <c r="H38" s="49">
        <f>IF(O35="","",O35)</f>
        <v>4</v>
      </c>
      <c r="I38" s="50">
        <f>IF(Q36="","",Q36)</f>
        <v>0</v>
      </c>
      <c r="J38" s="48" t="str">
        <f>IF(I38="","",IF(I38=K38,"△",IF(I38&gt;K38,"○","●")))</f>
        <v>●</v>
      </c>
      <c r="K38" s="50">
        <f>IF(O36="","",O36)</f>
        <v>2</v>
      </c>
      <c r="L38" s="47">
        <f>IF(Q37="","",Q37)</f>
        <v>0</v>
      </c>
      <c r="M38" s="50" t="str">
        <f>IF(L38="","",IF(L38=N38,"△",IF(L38&gt;N38,"○","●")))</f>
        <v>●</v>
      </c>
      <c r="N38" s="49">
        <f>IF(O37="","",O37)</f>
        <v>1</v>
      </c>
      <c r="O38" s="79"/>
      <c r="P38" s="79"/>
      <c r="Q38" s="79"/>
      <c r="R38" s="40">
        <v>7</v>
      </c>
      <c r="S38" s="43" t="str">
        <f>IF(R38="","",IF(R38=T38,"△",IF(R38&gt;T38,"○","●")))</f>
        <v>○</v>
      </c>
      <c r="T38" s="43">
        <v>2</v>
      </c>
      <c r="U38" s="40">
        <v>2</v>
      </c>
      <c r="V38" s="43" t="str">
        <f t="shared" si="28"/>
        <v>○</v>
      </c>
      <c r="W38" s="43">
        <v>1</v>
      </c>
      <c r="X38" s="25">
        <f t="shared" si="29"/>
        <v>2</v>
      </c>
      <c r="Y38" s="25">
        <f t="shared" si="30"/>
        <v>4</v>
      </c>
      <c r="Z38" s="25">
        <f t="shared" si="31"/>
        <v>0</v>
      </c>
      <c r="AA38" s="26">
        <f t="shared" si="32"/>
        <v>6</v>
      </c>
      <c r="AB38" s="26">
        <f t="shared" si="33"/>
        <v>9</v>
      </c>
      <c r="AC38" s="26">
        <f t="shared" si="34"/>
        <v>16</v>
      </c>
      <c r="AD38" s="26">
        <f t="shared" si="35"/>
        <v>-7</v>
      </c>
      <c r="AE38" s="26">
        <f t="shared" si="37"/>
        <v>5</v>
      </c>
    </row>
    <row r="39" spans="2:34" ht="30" customHeight="1">
      <c r="B39" s="9" t="s">
        <v>39</v>
      </c>
      <c r="C39" s="30">
        <f>IF(T34="","",T34)</f>
        <v>0</v>
      </c>
      <c r="D39" s="31" t="str">
        <f t="shared" si="36"/>
        <v>●</v>
      </c>
      <c r="E39" s="32">
        <f>IF(R34="","",R34)</f>
        <v>9</v>
      </c>
      <c r="F39" s="47">
        <f>IF(T35="","",T35)</f>
        <v>0</v>
      </c>
      <c r="G39" s="48" t="str">
        <f>IF(F39="","",IF(F39=H39,"△",IF(F39&gt;H39,"○","●")))</f>
        <v>●</v>
      </c>
      <c r="H39" s="49">
        <f>IF(R35="","",R35)</f>
        <v>2</v>
      </c>
      <c r="I39" s="50">
        <f>IF(T36="","",T36)</f>
        <v>0</v>
      </c>
      <c r="J39" s="48" t="str">
        <f>IF(I39="","",IF(I39=K39,"△",IF(I39&gt;K39,"○","●")))</f>
        <v>●</v>
      </c>
      <c r="K39" s="50">
        <f>IF(R36="","",R36)</f>
        <v>11</v>
      </c>
      <c r="L39" s="47">
        <f>IF(T37="","",T37)</f>
        <v>0</v>
      </c>
      <c r="M39" s="50" t="str">
        <f>IF(L39="","",IF(L39=N39,"△",IF(L39&gt;N39,"○","●")))</f>
        <v>●</v>
      </c>
      <c r="N39" s="49">
        <f>IF(R37="","",R37)</f>
        <v>3</v>
      </c>
      <c r="O39" s="51">
        <f>IF(T38="","",T38)</f>
        <v>2</v>
      </c>
      <c r="P39" s="52" t="str">
        <f>IF(O39="","",IF(O39=Q39,"△",IF(O39&gt;Q39,"○","●")))</f>
        <v>●</v>
      </c>
      <c r="Q39" s="53">
        <f>IF(R38="","",R38)</f>
        <v>7</v>
      </c>
      <c r="R39" s="79"/>
      <c r="S39" s="79"/>
      <c r="T39" s="79"/>
      <c r="U39" s="40">
        <v>2</v>
      </c>
      <c r="V39" s="43" t="str">
        <f t="shared" si="28"/>
        <v>○</v>
      </c>
      <c r="W39" s="43">
        <v>1</v>
      </c>
      <c r="X39" s="25">
        <f t="shared" si="29"/>
        <v>1</v>
      </c>
      <c r="Y39" s="25">
        <f t="shared" si="30"/>
        <v>5</v>
      </c>
      <c r="Z39" s="25">
        <f t="shared" si="31"/>
        <v>0</v>
      </c>
      <c r="AA39" s="26">
        <f t="shared" si="32"/>
        <v>3</v>
      </c>
      <c r="AB39" s="26">
        <f t="shared" si="33"/>
        <v>4</v>
      </c>
      <c r="AC39" s="26">
        <f t="shared" si="34"/>
        <v>33</v>
      </c>
      <c r="AD39" s="26">
        <f t="shared" si="35"/>
        <v>-29</v>
      </c>
      <c r="AE39" s="26">
        <f t="shared" si="37"/>
        <v>6</v>
      </c>
    </row>
    <row r="40" spans="2:34" ht="30" customHeight="1">
      <c r="B40" s="9" t="s">
        <v>36</v>
      </c>
      <c r="C40" s="30">
        <f>IF(W34="","",W34)</f>
        <v>0</v>
      </c>
      <c r="D40" s="31" t="str">
        <f t="shared" si="36"/>
        <v>●</v>
      </c>
      <c r="E40" s="32">
        <f>IF(U34="","",U34)</f>
        <v>5</v>
      </c>
      <c r="F40" s="30">
        <f>IF(W35="","",W35)</f>
        <v>0</v>
      </c>
      <c r="G40" s="31" t="str">
        <f>IF(F40="","",IF(F40=H40,"△",IF(F40&gt;H40,"○","●")))</f>
        <v>●</v>
      </c>
      <c r="H40" s="33">
        <f>IF(U35="","",U35)</f>
        <v>4</v>
      </c>
      <c r="I40" s="32">
        <f>IF(W36="","",W36)</f>
        <v>0</v>
      </c>
      <c r="J40" s="31" t="str">
        <f>IF(I40="","",IF(I40=K40,"△",IF(I40&gt;K40,"○","●")))</f>
        <v>●</v>
      </c>
      <c r="K40" s="32">
        <f>IF(U36="","",U36)</f>
        <v>4</v>
      </c>
      <c r="L40" s="30">
        <f>IF(W37="","",W37)</f>
        <v>0</v>
      </c>
      <c r="M40" s="32" t="str">
        <f>IF(L40="","",IF(L40=N40,"△",IF(L40&gt;N40,"○","●")))</f>
        <v>●</v>
      </c>
      <c r="N40" s="33">
        <f>IF(U37="","",U37)</f>
        <v>3</v>
      </c>
      <c r="O40" s="34">
        <f>IF(W38="","",W38)</f>
        <v>1</v>
      </c>
      <c r="P40" s="31" t="str">
        <f>IF(O40="","",IF(O40=Q40,"△",IF(O40&gt;Q40,"○","●")))</f>
        <v>●</v>
      </c>
      <c r="Q40" s="35">
        <f>IF(U38="","",U38)</f>
        <v>2</v>
      </c>
      <c r="R40" s="34">
        <f>IF(W39="","",W39)</f>
        <v>1</v>
      </c>
      <c r="S40" s="31" t="str">
        <f>IF(R40="","",IF(R40=T40,"△",IF(R40&gt;T40,"○","●")))</f>
        <v>●</v>
      </c>
      <c r="T40" s="36">
        <f>IF(U39="","",U39)</f>
        <v>2</v>
      </c>
      <c r="U40" s="88"/>
      <c r="V40" s="89"/>
      <c r="W40" s="90"/>
      <c r="X40" s="25">
        <f t="shared" si="29"/>
        <v>0</v>
      </c>
      <c r="Y40" s="25">
        <f t="shared" si="30"/>
        <v>6</v>
      </c>
      <c r="Z40" s="25">
        <f t="shared" si="31"/>
        <v>0</v>
      </c>
      <c r="AA40" s="26">
        <f t="shared" si="32"/>
        <v>0</v>
      </c>
      <c r="AB40" s="26">
        <f t="shared" si="33"/>
        <v>2</v>
      </c>
      <c r="AC40" s="26">
        <f t="shared" si="34"/>
        <v>20</v>
      </c>
      <c r="AD40" s="26">
        <f t="shared" si="35"/>
        <v>-18</v>
      </c>
      <c r="AE40" s="26">
        <f t="shared" si="37"/>
        <v>7</v>
      </c>
    </row>
    <row r="41" spans="2:34" ht="11.25" customHeight="1">
      <c r="B41" s="37"/>
      <c r="C41" s="62" t="s">
        <v>19</v>
      </c>
      <c r="D41" s="62"/>
      <c r="E41" s="62" t="s">
        <v>20</v>
      </c>
      <c r="F41" s="62" t="s">
        <v>19</v>
      </c>
      <c r="G41" s="62"/>
      <c r="H41" s="62" t="s">
        <v>20</v>
      </c>
      <c r="I41" s="62" t="s">
        <v>19</v>
      </c>
      <c r="J41" s="62"/>
      <c r="K41" s="62" t="s">
        <v>20</v>
      </c>
      <c r="L41" s="62" t="s">
        <v>19</v>
      </c>
      <c r="M41" s="62"/>
      <c r="N41" s="62" t="s">
        <v>20</v>
      </c>
      <c r="O41" s="62" t="s">
        <v>19</v>
      </c>
      <c r="P41" s="62"/>
      <c r="Q41" s="62" t="s">
        <v>20</v>
      </c>
      <c r="R41" s="62" t="s">
        <v>19</v>
      </c>
      <c r="S41" s="62"/>
      <c r="T41" s="62" t="s">
        <v>20</v>
      </c>
      <c r="U41" s="62" t="s">
        <v>19</v>
      </c>
      <c r="V41" s="62"/>
      <c r="W41" s="62" t="s">
        <v>20</v>
      </c>
      <c r="X41" s="63" t="s">
        <v>21</v>
      </c>
      <c r="Y41" s="63" t="s">
        <v>22</v>
      </c>
      <c r="Z41" s="63" t="s">
        <v>23</v>
      </c>
      <c r="AA41" s="37"/>
      <c r="AB41" s="37"/>
      <c r="AC41" s="37"/>
      <c r="AD41" s="37"/>
      <c r="AE41" s="37"/>
    </row>
    <row r="42" spans="2:34" ht="11.25" customHeight="1">
      <c r="AC42" s="66"/>
      <c r="AD42" s="66"/>
      <c r="AE42" s="66"/>
      <c r="AF42" s="69"/>
      <c r="AG42" s="69"/>
      <c r="AH42" s="69"/>
    </row>
    <row r="43" spans="2:34" ht="11.25" customHeight="1">
      <c r="AC43" s="66"/>
      <c r="AD43" s="66"/>
      <c r="AE43" s="66"/>
      <c r="AF43" s="69"/>
      <c r="AG43" s="69"/>
      <c r="AH43" s="69"/>
    </row>
    <row r="44" spans="2:34" ht="11.25" customHeight="1"/>
  </sheetData>
  <mergeCells count="50">
    <mergeCell ref="U40:W40"/>
    <mergeCell ref="C34:E34"/>
    <mergeCell ref="F35:H35"/>
    <mergeCell ref="I36:K36"/>
    <mergeCell ref="L37:N37"/>
    <mergeCell ref="O38:Q38"/>
    <mergeCell ref="R39:T39"/>
    <mergeCell ref="R26:T26"/>
    <mergeCell ref="U27:W27"/>
    <mergeCell ref="Z32:AE32"/>
    <mergeCell ref="C33:E33"/>
    <mergeCell ref="F33:H33"/>
    <mergeCell ref="I33:K33"/>
    <mergeCell ref="L33:N33"/>
    <mergeCell ref="O33:Q33"/>
    <mergeCell ref="R33:T33"/>
    <mergeCell ref="U33:W33"/>
    <mergeCell ref="C21:E21"/>
    <mergeCell ref="F22:H22"/>
    <mergeCell ref="I23:K23"/>
    <mergeCell ref="L24:N24"/>
    <mergeCell ref="C20:E20"/>
    <mergeCell ref="F20:H20"/>
    <mergeCell ref="I20:K20"/>
    <mergeCell ref="L20:N20"/>
    <mergeCell ref="L11:N11"/>
    <mergeCell ref="O25:Q25"/>
    <mergeCell ref="R13:T13"/>
    <mergeCell ref="U14:W14"/>
    <mergeCell ref="X15:Z15"/>
    <mergeCell ref="Z19:AE19"/>
    <mergeCell ref="O20:Q20"/>
    <mergeCell ref="R20:T20"/>
    <mergeCell ref="U20:W20"/>
    <mergeCell ref="AF42:AH43"/>
    <mergeCell ref="O12:Q12"/>
    <mergeCell ref="B1:AH1"/>
    <mergeCell ref="AO5:AQ5"/>
    <mergeCell ref="AC6:AH6"/>
    <mergeCell ref="C7:E7"/>
    <mergeCell ref="F7:H7"/>
    <mergeCell ref="I7:K7"/>
    <mergeCell ref="L7:N7"/>
    <mergeCell ref="O7:Q7"/>
    <mergeCell ref="R7:T7"/>
    <mergeCell ref="U7:W7"/>
    <mergeCell ref="X7:Z7"/>
    <mergeCell ref="C8:E8"/>
    <mergeCell ref="F9:H9"/>
    <mergeCell ref="I10:K10"/>
  </mergeCells>
  <phoneticPr fontId="3"/>
  <pageMargins left="0.31496062992125984" right="0.31496062992125984" top="0.74803149606299213" bottom="0.74803149606299213" header="0.31496062992125984" footer="0.31496062992125984"/>
  <pageSetup paperSize="9" scale="65" orientation="portrait" horizontalDpi="4294967293" r:id="rId1"/>
  <colBreaks count="1" manualBreakCount="1">
    <brk id="3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KAWASHIMA</dc:creator>
  <cp:lastModifiedBy>KAWASHIMA</cp:lastModifiedBy>
  <cp:lastPrinted>2026-04-30T12:21:01Z</cp:lastPrinted>
  <dcterms:created xsi:type="dcterms:W3CDTF">2015-06-05T18:19:34Z</dcterms:created>
  <dcterms:modified xsi:type="dcterms:W3CDTF">2026-05-06T07:19:04Z</dcterms:modified>
</cp:coreProperties>
</file>